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https://invimagovco-my.sharepoint.com/personal/wsazal_invima_gov_co/Documents/2020/Attachments/"/>
    </mc:Choice>
  </mc:AlternateContent>
  <xr:revisionPtr revIDLastSave="9" documentId="13_ncr:1_{13DE54ED-E2C6-4E92-8EBE-19D2EC6D3B6B}" xr6:coauthVersionLast="47" xr6:coauthVersionMax="47" xr10:uidLastSave="{A02C409B-16BD-4B2A-AA4A-E1B38A8E3731}"/>
  <bookViews>
    <workbookView xWindow="-120" yWindow="-120" windowWidth="19440" windowHeight="15000" activeTab="1" xr2:uid="{00000000-000D-0000-FFFF-FFFF00000000}"/>
  </bookViews>
  <sheets>
    <sheet name="Instructivo" sheetId="13" r:id="rId1"/>
    <sheet name="Escala IF" sheetId="11" r:id="rId2"/>
    <sheet name="Tablas de referencia" sheetId="10" state="hidden" r:id="rId3"/>
    <sheet name="Diagrama 1" sheetId="8" state="hidden" r:id="rId4"/>
    <sheet name="Diagrama 3" sheetId="9" state="hidden" r:id="rId5"/>
    <sheet name="Pruebas" sheetId="3" state="hidden" r:id="rId6"/>
  </sheets>
  <definedNames>
    <definedName name="_xlnm._FilterDatabase" localSheetId="1" hidden="1">'Escala IF'!$B$23:$H$42</definedName>
    <definedName name="_ftn1" localSheetId="0">Instructivo!$A$61</definedName>
    <definedName name="_ftn2" localSheetId="0">Instructivo!#REF!</definedName>
    <definedName name="_xlnm.Print_Area" localSheetId="1">'Escala IF'!$B$7:$I$48</definedName>
    <definedName name="_xlnm.Print_Area" localSheetId="0">Instructivo!$A$1:$K$66</definedName>
    <definedName name="_xlnm.Print_Titles" localSheetId="1">'Escala IF'!$1:$4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0" l="1"/>
  <c r="C22" i="8" l="1"/>
  <c r="D45" i="11" l="1"/>
  <c r="G2" i="10" l="1"/>
  <c r="D21" i="10"/>
  <c r="C21" i="10"/>
  <c r="E20" i="10"/>
  <c r="E19" i="10"/>
  <c r="E18" i="10"/>
  <c r="E21" i="10" l="1"/>
  <c r="B11" i="10"/>
  <c r="C3" i="10" s="1"/>
  <c r="B10" i="10"/>
  <c r="C2" i="10" s="1"/>
  <c r="B9" i="10"/>
  <c r="C1" i="10" s="1"/>
  <c r="J6" i="10" l="1"/>
  <c r="J5" i="10"/>
  <c r="B1" i="10"/>
  <c r="G28" i="11" l="1"/>
  <c r="H28" i="11" s="1"/>
  <c r="G27" i="11"/>
  <c r="H27" i="11" s="1"/>
  <c r="G25" i="11"/>
  <c r="H25" i="11" s="1"/>
  <c r="G26" i="11"/>
  <c r="H26" i="11" s="1"/>
  <c r="G35" i="11"/>
  <c r="H35" i="11" s="1"/>
  <c r="D1" i="10"/>
  <c r="B2" i="10"/>
  <c r="D3" i="10"/>
  <c r="G37" i="11"/>
  <c r="H37" i="11" s="1"/>
  <c r="G29" i="11"/>
  <c r="H29" i="11" s="1"/>
  <c r="G32" i="11"/>
  <c r="H32" i="11" s="1"/>
  <c r="J7" i="10"/>
  <c r="G34" i="11" l="1"/>
  <c r="H34" i="11" s="1"/>
  <c r="B8" i="9" s="1"/>
  <c r="G24" i="11"/>
  <c r="H24" i="11" s="1"/>
  <c r="B5" i="9"/>
  <c r="B5" i="8"/>
  <c r="B13" i="8"/>
  <c r="B10" i="8"/>
  <c r="G33" i="11"/>
  <c r="H33" i="11" s="1"/>
  <c r="G36" i="11"/>
  <c r="H36" i="11" s="1"/>
  <c r="G31" i="11"/>
  <c r="H31" i="11" s="1"/>
  <c r="G30" i="11"/>
  <c r="H30" i="11" s="1"/>
  <c r="D2" i="10"/>
  <c r="D4" i="10" s="1"/>
  <c r="F7" i="10" s="1"/>
  <c r="B3" i="9"/>
  <c r="B3" i="8"/>
  <c r="B7" i="8"/>
  <c r="B10" i="9"/>
  <c r="B15" i="8"/>
  <c r="B12" i="8"/>
  <c r="B4" i="9"/>
  <c r="B4" i="8"/>
  <c r="B6" i="8"/>
  <c r="B7" i="9" l="1"/>
  <c r="B21" i="8"/>
  <c r="B6" i="9"/>
  <c r="B8" i="8"/>
  <c r="B11" i="8"/>
  <c r="B9" i="9"/>
  <c r="B14" i="8"/>
  <c r="B9" i="8"/>
  <c r="B2" i="9"/>
  <c r="H38" i="11"/>
  <c r="D44" i="11" s="1"/>
  <c r="D46" i="11" s="1"/>
  <c r="B2" i="8"/>
  <c r="N22" i="3"/>
  <c r="B19" i="8" l="1"/>
  <c r="B20" i="8"/>
  <c r="D47" i="11"/>
  <c r="F22" i="3"/>
  <c r="G22" i="3"/>
  <c r="H22" i="3"/>
  <c r="I22" i="3"/>
  <c r="J22" i="3"/>
  <c r="K22" i="3"/>
  <c r="L22" i="3"/>
  <c r="M22" i="3"/>
  <c r="E22" i="3"/>
  <c r="D22" i="3"/>
  <c r="B22" i="8" l="1"/>
  <c r="C22" i="3"/>
</calcChain>
</file>

<file path=xl/sharedStrings.xml><?xml version="1.0" encoding="utf-8"?>
<sst xmlns="http://schemas.openxmlformats.org/spreadsheetml/2006/main" count="327" uniqueCount="238">
  <si>
    <t xml:space="preserve">ESCALA DE HENRI PFV PARA LA CALIFICACIÓN DE LA IMPLEMENTACIÓN DEL PROGRAMA DE FARMACOVIGILANCIA EN INDUSTRIA </t>
  </si>
  <si>
    <t>HENRI PFv: Herramienta de Evaluación Numérica para Ranking de Implementacion del programa de farmacovigilancia</t>
  </si>
  <si>
    <t>NOMBRE DEL ESTABLECIMIENTO:</t>
  </si>
  <si>
    <t>CIUDAD DEL ESTABLECIMIENTO</t>
  </si>
  <si>
    <t>NIT.</t>
  </si>
  <si>
    <t>PNF:</t>
  </si>
  <si>
    <t>ESTABLECIMIENTO:</t>
  </si>
  <si>
    <t>TITULAR DE REGISTRO SANITARIO</t>
  </si>
  <si>
    <t>DIRECCION:</t>
  </si>
  <si>
    <t>TEL:</t>
  </si>
  <si>
    <t>FECHA DE VISITA:</t>
  </si>
  <si>
    <t>IMPORTADOR</t>
  </si>
  <si>
    <t>FUNCIONARIO 1</t>
  </si>
  <si>
    <t>CARGO:</t>
  </si>
  <si>
    <t>ATENDIDO POR:</t>
  </si>
  <si>
    <t>FABRICANTE</t>
  </si>
  <si>
    <t>FUNCIONARIO 2</t>
  </si>
  <si>
    <t>TITULA DE RS Y FABRICANTE</t>
  </si>
  <si>
    <t>TITULAR DE RS E IMPORTADOR</t>
  </si>
  <si>
    <t>DOCUMENTO OFICIAL FV:</t>
  </si>
  <si>
    <t>CODIGO:</t>
  </si>
  <si>
    <t>Versión:</t>
  </si>
  <si>
    <t>Fecha de la versión:</t>
  </si>
  <si>
    <t>OBSERVACIONES</t>
  </si>
  <si>
    <t>NOMBRE PERSONA RESPONSABLE DE FV:</t>
  </si>
  <si>
    <t>TIPO DE DOCUMENTO DE IDENTIDAD:</t>
  </si>
  <si>
    <t>N° DOCUMENTO DE IDENTIDAD:</t>
  </si>
  <si>
    <t>NOVEDADES DE LA VISITA:</t>
  </si>
  <si>
    <t>Ítem</t>
  </si>
  <si>
    <t>Descripción/ Ejemplo de Evidencia</t>
  </si>
  <si>
    <t>Clasificación</t>
  </si>
  <si>
    <t>Peso</t>
  </si>
  <si>
    <t xml:space="preserve">Puntaje </t>
  </si>
  <si>
    <t>Se encuentra inscrito el establecimiento a la Red Nacional de Farmacovigilancia.</t>
  </si>
  <si>
    <t>Mayor</t>
  </si>
  <si>
    <t>El establecimiento cuenta con profesional responsable del programa de Farmacovigilancia. Están descritas las funciones y/o responsabilidades del personal encargado de la Farmacovigilancia.</t>
  </si>
  <si>
    <t>Crítico</t>
  </si>
  <si>
    <t>Se tienen conocimientos en conceptos de Farmacovigilancia y la normatividad vigente, Resolución 20040009455 de 2004.</t>
  </si>
  <si>
    <t>4.1</t>
  </si>
  <si>
    <t>Se encuentra documentado el programa de Farmacovigilancia en el establecimiento.</t>
  </si>
  <si>
    <t>4.2</t>
  </si>
  <si>
    <t>Se encuentra descrita la metodología necesaria para la captura y evaluación los eventos adversos notificados</t>
  </si>
  <si>
    <t>4.3</t>
  </si>
  <si>
    <t>Se realiza revisión sistemática de la literatura científica y de cualquier otra información sobre eventos adversos notificados.</t>
  </si>
  <si>
    <t>Menor</t>
  </si>
  <si>
    <t>El establecimiento posee estadísticas sobre eventos adversos detectados a través de su Programa de Farmacovigilancia y realiza gestión de las mismas.</t>
  </si>
  <si>
    <t>6.1</t>
  </si>
  <si>
    <t>Se elaboran Informes Periódicos de Seguridad y Planes de Gestión de Riesgo (si aplica)</t>
  </si>
  <si>
    <t>6.2</t>
  </si>
  <si>
    <t>Existe un registro actualizado de los estudios de seguridad post-comercialización y análisis Riesgo / Beneficio de productos. (si aplica)</t>
  </si>
  <si>
    <t>6.3</t>
  </si>
  <si>
    <t>El establecimiento notifica al Invima las alertas y/o medidas sanitarias de que hayan sido objeto su(s) producto(s) aquí o en otros países. Se encuentra documentada y establecida la periodicidad de la revisión de dicha información.</t>
  </si>
  <si>
    <t>7.1</t>
  </si>
  <si>
    <t>Para la notificación de los reportes de eventos adversos se adopta el sistema de notifación de eReporting Industria.</t>
  </si>
  <si>
    <t>7.2</t>
  </si>
  <si>
    <t>Los reportes de sospechas de eventos adversos se remiten al Instituto Nacional de Vigilancia de Medicamentos y Alimentos – Invima o quien haga sus veces con la periodicidad establecida en normatividad vigente.</t>
  </si>
  <si>
    <t>Se cuenta con un programa continuo de capacitación al personal de la organización, que incluya temas de Farmacovigilancia, entre otros aspectos, como el perfil de seguridad de los productos que son fabricados y/o comercializados por el establecimiento.</t>
  </si>
  <si>
    <t>El referente de Farmacovigilancia cuenta con la certificación del curso de VigiFlow del Aula Virtual del Invima, con una vigencia no mayor 1 año.</t>
  </si>
  <si>
    <t>Parcial</t>
  </si>
  <si>
    <t>*</t>
  </si>
  <si>
    <t>Concepto</t>
  </si>
  <si>
    <t>Escala</t>
  </si>
  <si>
    <t>Implementado</t>
  </si>
  <si>
    <t>&gt;93%</t>
  </si>
  <si>
    <t>* Descuento por incumplimiento:</t>
  </si>
  <si>
    <t>En implementación</t>
  </si>
  <si>
    <t>66-93%</t>
  </si>
  <si>
    <t>Mayor (c/u)</t>
  </si>
  <si>
    <t>puntos</t>
  </si>
  <si>
    <t>No Implementado</t>
  </si>
  <si>
    <t>&lt;66%</t>
  </si>
  <si>
    <t>Calificación inicial Obtenida</t>
  </si>
  <si>
    <t>Descuento por incumplimiento de criterios mayores</t>
  </si>
  <si>
    <t>Calificación final</t>
  </si>
  <si>
    <t>Mayor o igual</t>
  </si>
  <si>
    <t>En Implementación</t>
  </si>
  <si>
    <t xml:space="preserve">Menores </t>
  </si>
  <si>
    <t>&lt; 66,666</t>
  </si>
  <si>
    <t>No cumple</t>
  </si>
  <si>
    <t>Valor descuento por critica</t>
  </si>
  <si>
    <t>Valor descuento por mayor</t>
  </si>
  <si>
    <t>Calificación B</t>
  </si>
  <si>
    <t>Critico</t>
  </si>
  <si>
    <t>Validacion de datos</t>
  </si>
  <si>
    <t>ojo:</t>
  </si>
  <si>
    <t>N° criterios</t>
  </si>
  <si>
    <t>Valor</t>
  </si>
  <si>
    <t>Total</t>
  </si>
  <si>
    <t>MANUAL</t>
  </si>
  <si>
    <t>PROCEDIMIENTO</t>
  </si>
  <si>
    <t>PROGRAMA</t>
  </si>
  <si>
    <t>INSTRUCTIVO</t>
  </si>
  <si>
    <t>* 57= Valor de ponderación</t>
  </si>
  <si>
    <t>OTRO</t>
  </si>
  <si>
    <t>Criterio</t>
  </si>
  <si>
    <t>Puntaje Ajustado</t>
  </si>
  <si>
    <t>1-Inscripción</t>
  </si>
  <si>
    <t>3-Profesional responsable</t>
  </si>
  <si>
    <t>2-Conocimiento Normatividad</t>
  </si>
  <si>
    <t>5.1-Programa de FV documentado</t>
  </si>
  <si>
    <t>4.1-Recopilación y evaluación de EA</t>
  </si>
  <si>
    <t>4.3-Revisión Sistemática</t>
  </si>
  <si>
    <t>4.2-Estadísticas</t>
  </si>
  <si>
    <t>5.2-IPS y PGR</t>
  </si>
  <si>
    <t>5.3-Registros análisis R/B</t>
  </si>
  <si>
    <t>6- Notificación y periodicidad alertas</t>
  </si>
  <si>
    <t>7.1- Formato de notificación</t>
  </si>
  <si>
    <t>7.2- Reporte sospechas EA</t>
  </si>
  <si>
    <t>8- Programa de Capacitación</t>
  </si>
  <si>
    <t>9- Conocimiento Página Web</t>
  </si>
  <si>
    <t>Criterios</t>
  </si>
  <si>
    <t>Logro Alcanzado</t>
  </si>
  <si>
    <t>% Meta</t>
  </si>
  <si>
    <t>Críticos</t>
  </si>
  <si>
    <t>Mayores</t>
  </si>
  <si>
    <t>Menores</t>
  </si>
  <si>
    <t>1- Inscripción</t>
  </si>
  <si>
    <t>2- Definición de Responsables</t>
  </si>
  <si>
    <t>3- Normatividad</t>
  </si>
  <si>
    <t>4- Documentación del Programa</t>
  </si>
  <si>
    <t>5- Estadísticas</t>
  </si>
  <si>
    <t>6- Gestión del Riesgo</t>
  </si>
  <si>
    <t>7- Reporte de Eventos</t>
  </si>
  <si>
    <t>Todo cumple</t>
  </si>
  <si>
    <t>Faltan criterios de excelencia</t>
  </si>
  <si>
    <t>Faltan crit. Exc + menores</t>
  </si>
  <si>
    <t>Falta  1M de bajo nivel</t>
  </si>
  <si>
    <t>Falta 1 M de alto nivel</t>
  </si>
  <si>
    <t>Falta  1C de bajo nivel</t>
  </si>
  <si>
    <t>Falta 1 C de mediano nivel</t>
  </si>
  <si>
    <t>Falta 1 C de alto nivel</t>
  </si>
  <si>
    <t>IE**</t>
  </si>
  <si>
    <t>IE*</t>
  </si>
  <si>
    <t>I</t>
  </si>
  <si>
    <t>EI</t>
  </si>
  <si>
    <t>NI</t>
  </si>
  <si>
    <t>M</t>
  </si>
  <si>
    <t>C</t>
  </si>
  <si>
    <t>4.2*</t>
  </si>
  <si>
    <t>M*</t>
  </si>
  <si>
    <t>m</t>
  </si>
  <si>
    <t>5.1</t>
  </si>
  <si>
    <t>5.2</t>
  </si>
  <si>
    <t>5.3</t>
  </si>
  <si>
    <t>7.1*</t>
  </si>
  <si>
    <t>C*</t>
  </si>
  <si>
    <t xml:space="preserve">3. DEFINICIONES: </t>
  </si>
  <si>
    <r>
      <t>Alerta sanitaria:</t>
    </r>
    <r>
      <rPr>
        <sz val="10"/>
        <color rgb="FF000000"/>
        <rFont val="Arial"/>
        <family val="2"/>
      </rPr>
      <t xml:space="preserve"> Sospecha de una situación de riesgo potencial asociada a la utilización de un medicamento y/o Producto Biológico, que pueda afectar la salud de la población o de trascendencia social, frente a la cual se hace necesario el desarrollo de acciones de Salud Pública urgentes y eficaces.</t>
    </r>
    <r>
      <rPr>
        <b/>
        <vertAlign val="superscript"/>
        <sz val="10"/>
        <color rgb="FF000000"/>
        <rFont val="Arial"/>
        <family val="2"/>
      </rPr>
      <t>1</t>
    </r>
  </si>
  <si>
    <r>
      <t xml:space="preserve">Evento adverso: </t>
    </r>
    <r>
      <rPr>
        <sz val="10"/>
        <color rgb="FF000000"/>
        <rFont val="Arial"/>
        <family val="2"/>
      </rPr>
      <t>Cualquier suceso médico desafortunado que puede presentarse durante un tratamiento con un medicamento, pero que no tiene necesariamente una relación causal con el mismo</t>
    </r>
    <r>
      <rPr>
        <b/>
        <sz val="10"/>
        <color rgb="FF000000"/>
        <rFont val="Arial"/>
        <family val="2"/>
      </rPr>
      <t xml:space="preserve">. </t>
    </r>
    <r>
      <rPr>
        <b/>
        <vertAlign val="superscript"/>
        <sz val="10"/>
        <color rgb="FF000000"/>
        <rFont val="Arial"/>
        <family val="2"/>
      </rPr>
      <t>2</t>
    </r>
  </si>
  <si>
    <r>
      <t xml:space="preserve">Evento adverso serio: </t>
    </r>
    <r>
      <rPr>
        <sz val="10"/>
        <color rgb="FF000000"/>
        <rFont val="Arial"/>
        <family val="2"/>
      </rPr>
      <t>Se considera serio a un evento adverso cuando su desenlace es la muerte, una amenaza a la vida, cuando genera o prolonga una hospitalización, causa discapacidad, interrupción del embarazo o genera malformaciones.</t>
    </r>
    <r>
      <rPr>
        <b/>
        <sz val="10"/>
        <color rgb="FF000000"/>
        <rFont val="Arial"/>
        <family val="2"/>
      </rPr>
      <t xml:space="preserve"> </t>
    </r>
    <r>
      <rPr>
        <b/>
        <vertAlign val="superscript"/>
        <sz val="10"/>
        <color rgb="FF000000"/>
        <rFont val="Arial"/>
        <family val="2"/>
      </rPr>
      <t>2</t>
    </r>
  </si>
  <si>
    <r>
      <t xml:space="preserve">Farmacovigilancia: </t>
    </r>
    <r>
      <rPr>
        <sz val="10"/>
        <color rgb="FF000000"/>
        <rFont val="Arial"/>
        <family val="2"/>
      </rPr>
      <t>Ciencia y actividades relacionadas con la detección, evaluación, entendimiento y prevención de los eventos adversos o cualquier otro problema relacionado con medicamentos.</t>
    </r>
    <r>
      <rPr>
        <b/>
        <vertAlign val="superscript"/>
        <sz val="10"/>
        <color rgb="FF000000"/>
        <rFont val="Arial"/>
        <family val="2"/>
      </rPr>
      <t>3,5</t>
    </r>
  </si>
  <si>
    <r>
      <t>Medicamento:</t>
    </r>
    <r>
      <rPr>
        <sz val="10"/>
        <color theme="1"/>
        <rFont val="Arial"/>
        <family val="2"/>
      </rPr>
      <t xml:space="preserve"> Es aquel preparado farmacéutico obtenido a partir de principios activos, con o sin sustancias auxiliares, presentado bajo forma farmacéutica, que se utiliza para la prevención, alivio, diagnóstico, tratamiento, curación o rehabilitación de la enfermedad. Los envases, rótulos, etiquetas y empaques hacen parte integral del medicamento, por cuanto éstos garantizan su calidad, estabilidad y uso adecuado. </t>
    </r>
    <r>
      <rPr>
        <b/>
        <vertAlign val="superscript"/>
        <sz val="10"/>
        <color theme="1"/>
        <rFont val="Arial"/>
        <family val="2"/>
      </rPr>
      <t>6</t>
    </r>
  </si>
  <si>
    <r>
      <rPr>
        <b/>
        <sz val="10"/>
        <rFont val="Arial"/>
        <family val="2"/>
      </rPr>
      <t xml:space="preserve">Medidas Sanitarias: </t>
    </r>
    <r>
      <rPr>
        <sz val="10"/>
        <rFont val="Arial"/>
        <family val="2"/>
      </rPr>
      <t xml:space="preserve">Conjunto de medidas de salud pública y demás precauciones sanitarias aplicadas por la autoridad sanitaria, para prevenir, mitigar, controlar o eliminar la propagación de un evento que afecte o pueda afectar la salud de la población. </t>
    </r>
    <r>
      <rPr>
        <b/>
        <vertAlign val="superscript"/>
        <sz val="10"/>
        <rFont val="Arial"/>
        <family val="2"/>
      </rPr>
      <t>7</t>
    </r>
  </si>
  <si>
    <t>[1] Invima. Procedimiento Alertas Sanitarias. Invima. IVC-VIG-PR002.</t>
  </si>
  <si>
    <t>[2] Invima. Resolución 2004009455 de mayo de 2004.</t>
  </si>
  <si>
    <t>[3] Decreto 780 de 06 de mayo de 2016. “Por medio del cual se expide el Decreto Único Reglamentario del Sector Salud y Protección Social”, Capítulo 10. Droguerías y servicio farmacéutico, Definiciones</t>
  </si>
  <si>
    <t>[5] Resolución 1403 de14 de mayo 2007 Capítulo 1 Definiciones; Manual de Condiciones Esenciales y Procedimientos del Servicio Farmacéutico Capítulo III, Procedimiento para los procesos especiales, numeral 5.</t>
  </si>
  <si>
    <t>[6] Invima. Decreto 677 de 26 de abril de 1995. Título 1. Disposiciones generales y definiciones.</t>
  </si>
  <si>
    <t>[7] Invima. Decreto 3518 de 09 de octubre de 2006. “Capítulo 1. Disposiciones generales. Artículo 3. Definiciones. Decreto 780 de 06 de mayo de 2016. “Por medio del cual se expide el Decreto Único Reglamentario del Sector Salud y Protección Social”, Capítulo 2 Vigilancia, Prevención y Control.</t>
  </si>
  <si>
    <t xml:space="preserve">4. DESARROLLO </t>
  </si>
  <si>
    <t xml:space="preserve">Campo </t>
  </si>
  <si>
    <t>Descripción</t>
  </si>
  <si>
    <t xml:space="preserve"> Responsable</t>
  </si>
  <si>
    <t xml:space="preserve">Profesional de Farmacovigilancia que realiza la visita </t>
  </si>
  <si>
    <t>Registrar el  número de identificación tributaria sin comas ni puntos y con el dígito de verificación separado por guión</t>
  </si>
  <si>
    <t>PNF</t>
  </si>
  <si>
    <t xml:space="preserve">COMPLEJIDAD </t>
  </si>
  <si>
    <t xml:space="preserve">DIRECCIÓN </t>
  </si>
  <si>
    <t xml:space="preserve">TELEFONO </t>
  </si>
  <si>
    <t xml:space="preserve">Registrar el telefono fijo del establecimiento </t>
  </si>
  <si>
    <t xml:space="preserve">FECHA DE LA VISITA </t>
  </si>
  <si>
    <t>Registrar fecha de la visita (AAAA/MM/DIA)</t>
  </si>
  <si>
    <t xml:space="preserve">Registrar nombre del funcionario de invima que realiza la visita </t>
  </si>
  <si>
    <t>CARGO</t>
  </si>
  <si>
    <t>Registrar el cargo del funcionario de invima que realiza la visita</t>
  </si>
  <si>
    <t xml:space="preserve">ATENDIDO POR </t>
  </si>
  <si>
    <t>DOCUMENTO OFICIAL FV</t>
  </si>
  <si>
    <t xml:space="preserve">Seleccione de la lista plegable el tipo de documento. (manual, procedimiento, programa, instructivo, otro). Dispoble el registro de (3) documentos </t>
  </si>
  <si>
    <t>CODIGO</t>
  </si>
  <si>
    <t xml:space="preserve">VERSIÓN </t>
  </si>
  <si>
    <t xml:space="preserve">Registre la versión del documento revisado </t>
  </si>
  <si>
    <t xml:space="preserve">FECHA DE LA VERSIÓN </t>
  </si>
  <si>
    <t xml:space="preserve">Registre la fecha de publicación corerspondiente a la versión del documento revisado </t>
  </si>
  <si>
    <t xml:space="preserve">OBSERVACIONES </t>
  </si>
  <si>
    <t xml:space="preserve">Registre nombre del documento oficial de farmacovigilancia </t>
  </si>
  <si>
    <t>TIPO DE DOCUMENTO DE IDENTIDAD</t>
  </si>
  <si>
    <t>N° DOCUMENTO DE IDENTIDAD</t>
  </si>
  <si>
    <t>NOVEDADES DE LA VISITA</t>
  </si>
  <si>
    <t>Registre información adicional que cosidere necesario asociada a la visita</t>
  </si>
  <si>
    <t>Seleccione de la lista plegable el numero acorde a la evaluación realizada en la visita (Cumple Si=1; No Cumple=0; Cumple Parcialmente=0,5)</t>
  </si>
  <si>
    <t xml:space="preserve">Registre información adicional que cosidere necesaria acorde a la calificación dada en el item </t>
  </si>
  <si>
    <t>3. DOCUMENTOS DE REFERENCIA</t>
  </si>
  <si>
    <r>
      <t xml:space="preserve">Ley 100 de 1993. </t>
    </r>
    <r>
      <rPr>
        <sz val="10"/>
        <color theme="1"/>
        <rFont val="Arial"/>
        <family val="2"/>
      </rPr>
      <t>Libro Segundo, Título I, Capítulo I, Articulo. 156-Características básicas del sistema general de seguridad social en salud</t>
    </r>
  </si>
  <si>
    <r>
      <rPr>
        <b/>
        <sz val="10"/>
        <color theme="1"/>
        <rFont val="Arial"/>
        <family val="2"/>
      </rPr>
      <t>Decreto 677 de 1995.</t>
    </r>
    <r>
      <rPr>
        <sz val="10"/>
        <color theme="1"/>
        <rFont val="Arial"/>
        <family val="2"/>
      </rPr>
      <t xml:space="preserve"> Por el cual se reglamenta parcialmente el Régimen de Registros y Licencias, el Control de Calidad, así como el Régimen de Vigilancia Sanitaria de Medicamentos, Cosméticos, Preparaciones Farmacéuticas a base de Recursos Naturales, Productos de Aseo, Higiene y Limpieza y otros productos de uso doméstico y se dictan otras disposiciones sobre la materia.</t>
    </r>
  </si>
  <si>
    <r>
      <rPr>
        <b/>
        <sz val="10"/>
        <rFont val="Arial"/>
        <family val="2"/>
      </rPr>
      <t>Resolución 1403 de 2007</t>
    </r>
    <r>
      <rPr>
        <sz val="10"/>
        <rFont val="Arial"/>
        <family val="2"/>
      </rPr>
      <t xml:space="preserve">. Por la cual se determina el Modelo de Gestión del Servicio Farmacéutico, se adopta el Manual de Condiciones Esenciales y Procedimientos y se dictan otras disposiciones Ministerio de Salud y Protección Social. </t>
    </r>
  </si>
  <si>
    <r>
      <rPr>
        <b/>
        <sz val="10"/>
        <color theme="1"/>
        <rFont val="Arial"/>
        <family val="2"/>
      </rPr>
      <t>Resolución 1229 de 2013</t>
    </r>
    <r>
      <rPr>
        <sz val="10"/>
        <color theme="1"/>
        <rFont val="Arial"/>
        <family val="2"/>
      </rPr>
      <t>. Por la cual se establece el modelo de inspección, vigilancia y control sanitario para los productos de uso y consumo humano</t>
    </r>
  </si>
  <si>
    <r>
      <rPr>
        <b/>
        <sz val="10"/>
        <color theme="1"/>
        <rFont val="Arial"/>
        <family val="2"/>
      </rPr>
      <t>Decreto 3518 de 09 de octubre de 2006.</t>
    </r>
    <r>
      <rPr>
        <sz val="10"/>
        <color theme="1"/>
        <rFont val="Arial"/>
        <family val="2"/>
      </rPr>
      <t xml:space="preserve"> “Capítulo 1. Disposiciones generales. Artículo 3. Definiciones. Decreto 780 de 06 de mayo de 2016. “Por medio del cual se expide el Decreto Único Reglamentario del Sector Salud y Protección Social”, Capítulo 2 Vigilancia, Prevención y Control.</t>
    </r>
  </si>
  <si>
    <t xml:space="preserve">4. DOCUMENTOS ASOCIADOS </t>
  </si>
  <si>
    <r>
      <t xml:space="preserve">2. Alcance: </t>
    </r>
    <r>
      <rPr>
        <sz val="10"/>
        <rFont val="Arial"/>
        <family val="2"/>
      </rPr>
      <t xml:space="preserve"> Aplica para Titulares de Registro Sanitario, Fabricantes, entre otros establecimientos de la industria farmacéutica que deben implementar programas de Farmacovigilancia según la normatividad vigente.</t>
    </r>
  </si>
  <si>
    <r>
      <t xml:space="preserve">Establecimiento farmacéutico: </t>
    </r>
    <r>
      <rPr>
        <sz val="10"/>
        <color rgb="FF000000"/>
        <rFont val="Arial"/>
        <family val="2"/>
      </rPr>
      <t xml:space="preserve">Es el establecimiento dedicado a la producción, almacenamiento, distribución, comercialización, dispensación, control o aseguramiento de la calidad de los medicamentos, dispositivos médicos o de las materias primas necesarias para su elaboración y demás productos autorizados por ley para su comercialización en dicho establecimiento. </t>
    </r>
    <r>
      <rPr>
        <b/>
        <vertAlign val="superscript"/>
        <sz val="10"/>
        <color rgb="FF000000"/>
        <rFont val="Arial"/>
        <family val="2"/>
      </rPr>
      <t>3</t>
    </r>
  </si>
  <si>
    <r>
      <t xml:space="preserve">Fabricación: </t>
    </r>
    <r>
      <rPr>
        <sz val="10"/>
        <color rgb="FF000000"/>
        <rFont val="Arial"/>
        <family val="2"/>
      </rPr>
      <t>Todas las operaciones que incluyan la adquisición de materiales y productos, producción, control de la calidad, autorización de circulación, almacenamiento, embarque de productos acabados, y los controles relacionados con estas operaciones</t>
    </r>
    <r>
      <rPr>
        <b/>
        <sz val="10"/>
        <color rgb="FF000000"/>
        <rFont val="Arial"/>
        <family val="2"/>
      </rPr>
      <t xml:space="preserve">. </t>
    </r>
    <r>
      <rPr>
        <b/>
        <vertAlign val="superscript"/>
        <sz val="10"/>
        <color rgb="FF000000"/>
        <rFont val="Arial"/>
        <family val="2"/>
      </rPr>
      <t>4</t>
    </r>
  </si>
  <si>
    <t>[4] OMS. Serie de informes técnicos de la OMS - 823. INFORME 32. Glosario.</t>
  </si>
  <si>
    <r>
      <rPr>
        <b/>
        <sz val="10"/>
        <rFont val="Arial"/>
        <family val="2"/>
      </rPr>
      <t xml:space="preserve">Informe Periódico de Seguridad - PSUR: </t>
    </r>
    <r>
      <rPr>
        <sz val="10"/>
        <rFont val="Arial"/>
        <family val="2"/>
      </rPr>
      <t xml:space="preserve">Documento que proporciona información de seguridad relevante y actualizada de un medicamento aprobado, en el contexto de la exposición del paciente, para determinar la necesidad de cambios en la Información de seguridad de referencia a fin de optimizar el uso continuo seguro del producto. </t>
    </r>
    <r>
      <rPr>
        <vertAlign val="superscript"/>
        <sz val="10"/>
        <rFont val="Arial"/>
        <family val="2"/>
      </rPr>
      <t>8</t>
    </r>
  </si>
  <si>
    <t>[8] ICH. Topic E2C (R1) Clinical Safety Data Management: Periodic Safety Update Reports for Marketed Drugs. June1997</t>
  </si>
  <si>
    <t>Registrar el nombre del establecimiento de la industria farmaceutica</t>
  </si>
  <si>
    <t xml:space="preserve">Registrar la ciudad donde se encuentra ubicado el estalbecimiento de industria farmaceutica visitado </t>
  </si>
  <si>
    <t>Registrar el codigo de inscripción mas actualizado asignado por el programa nacional de farmacovigilancia  al establecimiento de industria farmaceutica</t>
  </si>
  <si>
    <t>Seleccione de la lista desplegable una de las siguientes opciones:(Titular de registro sanitario, importador, fabricante, titular de registro sanitario y fabricante, titular de registro sanitario e importador )</t>
  </si>
  <si>
    <t>Registrar la dirección del establecimiento</t>
  </si>
  <si>
    <t>FUNCIONARIO 1 INVIMA</t>
  </si>
  <si>
    <t>FUNCIONARIO 2 INVIMA</t>
  </si>
  <si>
    <t xml:space="preserve">Registrar el cargo del profesional dentro de la compañia que recibe la visita </t>
  </si>
  <si>
    <t xml:space="preserve">Registre el nombre del profesional de la compañia que recibe la visita </t>
  </si>
  <si>
    <t xml:space="preserve">Registre el codigo del documento oficial de farmacovigilancia asociado al sistema de gestión de calidad de la compañia </t>
  </si>
  <si>
    <t xml:space="preserve"> NOMBRE PERSONA RESPONSABLE DE FV</t>
  </si>
  <si>
    <t>EVALUACIÓN DE CUMPLIMIENTO           (Cumple Si=1; No Cumple=0; Cumple Parcialmente=0,5)</t>
  </si>
  <si>
    <t>EVALUACIÓN DE CUMPLIMIENTO</t>
  </si>
  <si>
    <t xml:space="preserve">
IVC-VIG-GUXXX_GUÍA DE VISITAS DE SEGUIMIENTO A LA IMPLEMENTACIÓN DE LOS PROGRAMAS DE FARMACOVIGILANCIA EN INDUSTRIA FARMACEUTICA
</t>
  </si>
  <si>
    <r>
      <t>1. Objetivo:</t>
    </r>
    <r>
      <rPr>
        <sz val="10"/>
        <color rgb="FF000000"/>
        <rFont val="Arial"/>
        <family val="2"/>
      </rPr>
      <t xml:space="preserve"> Describir las actividades que se llevan a cabo para el uso de la herramienta de Evaluación Numérica para determinar el grado de Implementacion del programa de farmacovigilancia en establecimientos de industria farmaceutica </t>
    </r>
  </si>
  <si>
    <r>
      <t xml:space="preserve">El Titular de Registro Sanitario, Laboratorio Fabricante y/o establecimiento de la industria farmacéutica cuenta con la inscripción del responsable del programa de Farmacovigilancia, establecido en la norma, a la Red Nacional de Farmacovigilancia.
</t>
    </r>
    <r>
      <rPr>
        <b/>
        <sz val="9"/>
        <rFont val="Arial"/>
        <family val="2"/>
      </rPr>
      <t>Ejemplo de evidencia:</t>
    </r>
    <r>
      <rPr>
        <sz val="9"/>
        <rFont val="Arial"/>
        <family val="2"/>
      </rPr>
      <t xml:space="preserve"> Solicitar el soporte con el respectivo código de inscripción, actualización de datos del referente de Farmacovigilancia y/o de realización de reportes de eventos adversos hechos previamente a través de la plataforma de reporte en línea dispuesta por el Invima. De no contar con dicha inscripción, brindar la información respectiva para la obtención del soporte de la inscripción y realizar las observaciones a que haya lugar en el Acta de visita.</t>
    </r>
  </si>
  <si>
    <r>
      <t xml:space="preserve">El Titular de Registro Sanitario, Laboratorio Fabricante y/o establecimiento de la industria farmacéutica cuenta con la descripción documentada de las funciones y/o responsabilidades del personal encargado de la Farmacovigilancia. El establecimiento debe disponer de procedimientos, manuales de funciones en los que se pueda verificar que el profesional tiene asignadas funciones o actividades específicas con farmacovigilancia.
</t>
    </r>
    <r>
      <rPr>
        <b/>
        <sz val="9"/>
        <rFont val="Arial"/>
        <family val="2"/>
      </rPr>
      <t>Ejemplo de evidencia:</t>
    </r>
    <r>
      <rPr>
        <sz val="9"/>
        <rFont val="Arial"/>
        <family val="2"/>
      </rPr>
      <t xml:space="preserve"> Documentos que acrediten el perfil o rol del responsable del programa de Farmacovigilancia como médico o químico farmacéutico, donde se describan sus funciones, estudios realizados, formación, experiencia, entre otros relacionados, visto a través de contratos, manual de funciones, procedimientos, entre otros.
</t>
    </r>
  </si>
  <si>
    <r>
      <t xml:space="preserve">Los integrantes del programa de Farmacovigilancia del Titular de Registro Sanitario, Laboratorio Fabricante y/o establecimiento de la industria farmacéutica tienen conocimiento de la normatividad que aplica al programa y cuentan con fácil acceso a la consulta de la misma.
</t>
    </r>
    <r>
      <rPr>
        <b/>
        <sz val="9"/>
        <rFont val="Arial"/>
        <family val="2"/>
      </rPr>
      <t>Ejemplo de evidencia:</t>
    </r>
    <r>
      <rPr>
        <sz val="9"/>
        <rFont val="Arial"/>
        <family val="2"/>
      </rPr>
      <t xml:space="preserve"> Se verifica mediante entrevista que el contenido de la norma aplicable a farmacovigilancia, sea conocida tanto por los responsables del programa de Farmacovigilancia como por otras personas que participen del mismo en el establecimiento.
</t>
    </r>
  </si>
  <si>
    <r>
      <t xml:space="preserve">Debe ser un documento diferenciado de otros procedimientos y procesos que se lleven a cabo en el establecimiento y debe contar con un objeto, alcance, responsables, marco legal, definiciones, procedimiento estandarizado con las actividades y los responsables para la detección, análisis, gestión, registro y procesamiento de eventos adversos, análisis clínico de la información, periodicidad y notificación de reportes a la entidad reguladora, procesamiento de alertas y medidas sanitarias, cronograma de capacitaciones en temas de Farmacovigilancia, entre otros. De ser necesario, deberá contemplar anexos, flujogramas, guía, instructivos y formatos que complementen el programa y faciliten su implementación.
</t>
    </r>
    <r>
      <rPr>
        <b/>
        <sz val="9"/>
        <rFont val="Arial"/>
        <family val="2"/>
      </rPr>
      <t>Ejemplo de evidencia:</t>
    </r>
    <r>
      <rPr>
        <sz val="9"/>
        <rFont val="Arial"/>
        <family val="2"/>
      </rPr>
      <t xml:space="preserve"> Manual, procedimiento o documento del Programa de Farmacovigilancia normalizado y actualizado para la notificación, registro y procesamiento de eventos adversos, alertas y medidas sanitarias, análisis de la información de seguridad de productos, envío de reportes a la entidad reguladora correspondiente y demás actividades que resulten primordiales para la adecuada implementación del mismo.</t>
    </r>
  </si>
  <si>
    <r>
      <t xml:space="preserve">Los establecimientos deben disponer de un programa de Farmacovigilancia con un sistema normalizado para la detección, captura, análisis y gestión de la información relacionada principalmente con eventos adversos (reacciones adversas, posibles fallos terapéuticos, errores de medicación, uso fuera de indicación). Debe disponerse de un procedimiento para la captura de denuncias, peticiones, quejas y reclamos que permita identificar eventos adversos o fallos de calidad que influyan en la seguridad del producto.
</t>
    </r>
    <r>
      <rPr>
        <b/>
        <sz val="9"/>
        <rFont val="Arial"/>
        <family val="2"/>
      </rPr>
      <t>Ejemplo de evidencia:</t>
    </r>
    <r>
      <rPr>
        <sz val="9"/>
        <rFont val="Arial"/>
        <family val="2"/>
      </rPr>
      <t xml:space="preserve"> Procedimiento actual u otro medio de registro (en medio magnético, físico y/o software) que emplean para la recopilación y evaluación de eventos adversos, denuncias, peticiones, quejas y reclamos.
</t>
    </r>
  </si>
  <si>
    <r>
      <t xml:space="preserve">El establecimiento cuenta con revisión sistemática de la literatura científica y de cualquier otra fuente bibliográfica de información de seguridad sobre los eventos adversos, adicional a la emisión de alertas sanitarias, que le permitan el análisis, la toma de decisiones y generación de planes de mejora relacionados con sus productos.
</t>
    </r>
    <r>
      <rPr>
        <b/>
        <sz val="9"/>
        <rFont val="Arial"/>
        <family val="2"/>
      </rPr>
      <t xml:space="preserve">Ejemplo de evidencia: </t>
    </r>
    <r>
      <rPr>
        <sz val="9"/>
        <rFont val="Arial"/>
        <family val="2"/>
      </rPr>
      <t xml:space="preserve">Registros documentados de revisiones en el sitio web del Invima y de otras fuentes bibliográficas reconocidas sobre información de eventos adversos, artículos sobre el perfil de seguridad de productos, informes de seguridad, comunicados a profesionales de la salud, pacientes y cuidadores, comunicados por parte de otras agencias sanitarias de referencia, entre otros que permitan la evaluación de la causalidad y el análisis de los eventos adversos detectados por el sistema de Farmacovigilancia del establecimiento.
</t>
    </r>
  </si>
  <si>
    <r>
      <t xml:space="preserve">El Titular de Registro Sanitario, Laboratorio Fabricante y/o establecimiento de la industria farmacéutica tiene documentada, desde su programa de Farmacovigilancia, la generación de estadísticas epidemiológicas y análisis a partir de los datos de los eventos adversos que se recopilan. Estos datos permiten la toma de decisiones y generación de planes de mejora.
</t>
    </r>
    <r>
      <rPr>
        <b/>
        <sz val="9"/>
        <rFont val="Arial"/>
        <family val="2"/>
      </rPr>
      <t>Ejemplo de evidencia:</t>
    </r>
    <r>
      <rPr>
        <sz val="9"/>
        <rFont val="Arial"/>
        <family val="2"/>
      </rPr>
      <t xml:space="preserve"> Información en medio físico y/o magnético donde se evidencien las estadísticas  de los últimos 6 meses de los eventos adversos de los cuales se haya tenido conocimiento, las actas de reunión de comités y/o presentaciones en donde se socialicen estos informes y se determinen las acciones a tomar al respecto, entre otras estrategias y soporte de ejecución de las mismas.
</t>
    </r>
  </si>
  <si>
    <r>
      <t xml:space="preserve">El establecimiento elabora Informes Periódicos de Seguridad y/o Planes de Gestión de Riesgo – PGR de sus productos y están disponibles para su consulta, así como a disposición de la entidad reguladora cuando ésta lo requiera.
</t>
    </r>
    <r>
      <rPr>
        <b/>
        <sz val="9"/>
        <rFont val="Arial"/>
        <family val="2"/>
      </rPr>
      <t>Ejemplo de la evidencia</t>
    </r>
    <r>
      <rPr>
        <sz val="9"/>
        <rFont val="Arial"/>
        <family val="2"/>
      </rPr>
      <t xml:space="preserve">: Informes Periódicos de Seguridad para los productos que se importan y comercializan, así como para los que fabrican y/o exportan, los cuales deben estar disponibles en cualquier momento y ser fácil consulta. Planes de Gestión de Riesgo – PGR para productos que sean comercializados. Descripción documentada de la periodicidad y criterios relevantes en la elaboración de dichos informes.
</t>
    </r>
  </si>
  <si>
    <r>
      <t xml:space="preserve">El establecimiento cuenta con registros actualizados de los estudios de seguridad post-comercialización y le permite emplearlos como herramienta para la toma de decisiones en cuanto al manejo riesgo/beneficio de sus productos.
</t>
    </r>
    <r>
      <rPr>
        <b/>
        <sz val="9"/>
        <rFont val="Arial"/>
        <family val="2"/>
      </rPr>
      <t>Ejemplo de la evidencia:</t>
    </r>
    <r>
      <rPr>
        <sz val="9"/>
        <rFont val="Arial"/>
        <family val="2"/>
      </rPr>
      <t xml:space="preserve"> Registros actualizados de los estudios de seguridad post-comercialización, de reuniones de socialización de resultados y eventos adversos presentados y de su inclusión en el análisis riesgo/beneficio de los productos relacionados en los informes de seguridad que han sido elaborados por el establecimiento.
</t>
    </r>
  </si>
  <si>
    <r>
      <t xml:space="preserve">El Programa de Farmacovigilancia del establecimiento cuenta con un procedimiento documentado para la revisión y notificación al Invima sobre las alertas y/o medidas sanitarias de que haya sido objeto sus productos en otros países.
</t>
    </r>
    <r>
      <rPr>
        <b/>
        <sz val="9"/>
        <rFont val="Arial"/>
        <family val="2"/>
      </rPr>
      <t>Ejemplo de evidencia:</t>
    </r>
    <r>
      <rPr>
        <sz val="9"/>
        <rFont val="Arial"/>
        <family val="2"/>
      </rPr>
      <t xml:space="preserve"> Procedimiento documentado para la revisión y/o notificación al Invima sobre las alertas y/o medidas sanitarias de que haya sido objeto su(s) producto(s) en otros países. En caso de haber notificado, fechas y soporte en físico o magnético de esta información. Formatos de registro y/o documentos en donde se encuentren soportadas la revisión periódica, descripción de la actividad, periodicidad, fuente de la alerta y/o medida sanitaria, última revisión realizada y acciones derivadas al respecto como divulgación de dicha información al personal competente en el asunto. El procedimiento puede hacer parte del documento del programa de farmacovigilancia del establecimiento.
</t>
    </r>
  </si>
  <si>
    <r>
      <t xml:space="preserve">El establecimiento debe contar con el sistema de notificación de eReporting Induistria en el cual se registre como mínimo los siguientes datos:
</t>
    </r>
    <r>
      <rPr>
        <b/>
        <sz val="9"/>
        <rFont val="Arial"/>
        <family val="2"/>
      </rPr>
      <t xml:space="preserve">a) Paciente: </t>
    </r>
    <r>
      <rPr>
        <sz val="9"/>
        <rFont val="Arial"/>
        <family val="2"/>
      </rPr>
      <t xml:space="preserve">Identificación, iniciales del nombre, género y edad, diagnóstico, enfermedades concomitantes, paraclínicos y demás información que sea relevante.
</t>
    </r>
    <r>
      <rPr>
        <b/>
        <sz val="9"/>
        <rFont val="Arial"/>
        <family val="2"/>
      </rPr>
      <t>b) Medicamento / Producto sospechoso y medicación concomitante:</t>
    </r>
    <r>
      <rPr>
        <sz val="9"/>
        <rFont val="Arial"/>
        <family val="2"/>
      </rPr>
      <t xml:space="preserve"> Para cada medicamento señalar indicación, fecha de inicio y final del tratamiento, dosis, vía, frecuencia de administración, momento en que se suspendió su utilización, si hubo re-exposición o si continúa empleando el producto.
</t>
    </r>
    <r>
      <rPr>
        <b/>
        <sz val="9"/>
        <rFont val="Arial"/>
        <family val="2"/>
      </rPr>
      <t>c) Información del evento adverso:</t>
    </r>
    <r>
      <rPr>
        <sz val="9"/>
        <rFont val="Arial"/>
        <family val="2"/>
      </rPr>
      <t xml:space="preserve"> Inicio, descripción breve, severidad y desenlace del paciente con el evento.
</t>
    </r>
    <r>
      <rPr>
        <b/>
        <sz val="9"/>
        <rFont val="Arial"/>
        <family val="2"/>
      </rPr>
      <t>d) Reportante:</t>
    </r>
    <r>
      <rPr>
        <sz val="9"/>
        <rFont val="Arial"/>
        <family val="2"/>
      </rPr>
      <t xml:space="preserve"> Nombre y domicilio del establecimiento reportante, nombre y/o identificación del notificador, profesión y contacto.
e) Análisis de causalidad del evento adverso según los criterios de UPPSALA / OMS. 
</t>
    </r>
    <r>
      <rPr>
        <b/>
        <sz val="9"/>
        <rFont val="Arial"/>
        <family val="2"/>
      </rPr>
      <t xml:space="preserve">
Ejemplo de evidencia: Registro de un caso diligenciado en eReporting Industria y reflejado en la plataforma VigiFlow .
En caso de que se encuentre un reporte sin alguno de los datos anteriores, se debe solicitar la justificación la omisión de estos.</t>
    </r>
    <r>
      <rPr>
        <sz val="9"/>
        <rFont val="Arial"/>
        <family val="2"/>
      </rPr>
      <t xml:space="preserve">
</t>
    </r>
  </si>
  <si>
    <r>
      <t xml:space="preserve">Los reportes de sospechas de eventos adversos se remiten con la periodicidad establecida, al Instituto Nacional de Vigilancia de Medicamentos y Alimentos – Invima o quien haga sus veces: “Durante los cinco últimos días hábiles de cada bimestre, un informe que contenga, los eventos adversos que sean esperados y los no serios e inesperados. Durante las 72 horas a partir de su conocimiento por parte del programa de Farmacovigilancia, para los eventos adversos que sean serios e inesperados.”
</t>
    </r>
    <r>
      <rPr>
        <b/>
        <sz val="9"/>
        <rFont val="Arial"/>
        <family val="2"/>
      </rPr>
      <t>Ejemplo de evidencia:</t>
    </r>
    <r>
      <rPr>
        <sz val="9"/>
        <rFont val="Arial"/>
        <family val="2"/>
      </rPr>
      <t xml:space="preserve"> Documentación en medio físico o magnético de la notificación a través de la plataforma de reporte en línea de los eventos adversos que sean serios, en las 72 horas siguientes al conocimiento del mismo; documentación en medio físico o magnético de la notificación a través de la plataforma de reporte en línea de los últimos 3 informes bimestrales (6 meses) de eventos no serios.
Es importante conocer que los reportes bimestrales, a los cuales está sujeto la industria farmacéutica por resolución, son subsanados al subir los eventos diariamente o durante el transcurso del bimestre. De esta forma, no es necesario esperar cargar el consolidado bimestral de reporte durante los cinco últimos días hábiles de cada bimestre.</t>
    </r>
  </si>
  <si>
    <r>
      <t xml:space="preserve">El Programa de Farmacovigilancia organiza, documenta y desarrolla planes de capacitación al personal del establecimiento que incluya, entre otros aspectos, fundamentos de farmacovigilancia, reporte de eventos y el perfil de seguridad de los productos que son fabricados y/o comercializados por ellos, incluyendo las alertas que se emitan al respecto.
</t>
    </r>
    <r>
      <rPr>
        <b/>
        <sz val="9"/>
        <rFont val="Arial"/>
        <family val="2"/>
      </rPr>
      <t>Ejemplo de evidencia:</t>
    </r>
    <r>
      <rPr>
        <sz val="9"/>
        <rFont val="Arial"/>
        <family val="2"/>
      </rPr>
      <t xml:space="preserve"> Programa con cronograma de capacitación en temas relacionados con Farmacovigilancia para todo el personal del laboratorio o establecimiento, con registros de asistencia y evaluaciones que permitan corroborar la eficacia de la capacitación realizada.
</t>
    </r>
  </si>
  <si>
    <r>
      <t xml:space="preserve">El referente de Farmacovigilancia deberá presentar el certificado de aprobación del Curso del Aula Virtual del Invima.
</t>
    </r>
    <r>
      <rPr>
        <b/>
        <sz val="10"/>
        <rFont val="Arial"/>
        <family val="2"/>
      </rPr>
      <t>Ejemplo de evidencia:</t>
    </r>
    <r>
      <rPr>
        <sz val="10"/>
        <rFont val="Arial"/>
        <family val="2"/>
      </rPr>
      <t xml:space="preserve"> Certificado del Aula Virtual con el código QR correspondiente, con una vigencia no mayor a 1 año.</t>
    </r>
  </si>
  <si>
    <t>INSTRUCTIVO DE DILIGENCIAMIENTO DE ESCALA DE HENRI PFV PARA LA CALIFICACIÓN DE LA IMPLEMENTACIÓN DEL PROGRAMA DE FARMACOVIGILANCIA EN INDUSTRIA FARMACEUTICA</t>
  </si>
  <si>
    <t xml:space="preserve">Registre el nombre del responsable de farmacovigilancia en la compañía </t>
  </si>
  <si>
    <t>Registre el cargo del responsable de farmacovigilancia en la compañía</t>
  </si>
  <si>
    <t>Registre el tipo de documento de identidad asociado al refresponsable de farmacovigilancia</t>
  </si>
  <si>
    <t>Registre el documento de identidad del responsable de farmacovigilancia, separado por puntos. Ejemplo: 0.000.000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</si>
</sst>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
    <numFmt numFmtId="167" formatCode="0.0000"/>
  </numFmts>
  <fonts count="28" x14ac:knownFonts="1">
    <font>
      <sz val="11"/>
      <color theme="1"/>
      <name val="Calibri"/>
      <family val="2"/>
      <scheme val="minor"/>
    </font>
    <font>
      <sz val="11"/>
      <color theme="1"/>
      <name val="Calibri"/>
      <family val="2"/>
      <scheme val="minor"/>
    </font>
    <font>
      <sz val="8"/>
      <color theme="1"/>
      <name val="Calibri"/>
      <family val="2"/>
      <scheme val="minor"/>
    </font>
    <font>
      <b/>
      <sz val="11"/>
      <color theme="1"/>
      <name val="Calibri"/>
      <family val="2"/>
      <scheme val="minor"/>
    </font>
    <font>
      <u/>
      <sz val="11"/>
      <color theme="10"/>
      <name val="Calibri"/>
      <family val="2"/>
      <scheme val="minor"/>
    </font>
    <font>
      <sz val="10"/>
      <color theme="1"/>
      <name val="Arial"/>
      <family val="2"/>
    </font>
    <font>
      <b/>
      <sz val="11"/>
      <color theme="1"/>
      <name val="Arial"/>
      <family val="2"/>
    </font>
    <font>
      <sz val="11"/>
      <color theme="1"/>
      <name val="Arial"/>
      <family val="2"/>
    </font>
    <font>
      <sz val="12"/>
      <color theme="1"/>
      <name val="Calibri"/>
      <family val="2"/>
      <scheme val="minor"/>
    </font>
    <font>
      <b/>
      <sz val="10"/>
      <color theme="1"/>
      <name val="Arial"/>
      <family val="2"/>
    </font>
    <font>
      <b/>
      <sz val="10"/>
      <color rgb="FF000000"/>
      <name val="Arial"/>
      <family val="2"/>
    </font>
    <font>
      <sz val="10"/>
      <color rgb="FF000000"/>
      <name val="Arial"/>
      <family val="2"/>
    </font>
    <font>
      <b/>
      <sz val="10"/>
      <name val="Arial"/>
      <family val="2"/>
    </font>
    <font>
      <sz val="10"/>
      <name val="Arial"/>
      <family val="2"/>
    </font>
    <font>
      <b/>
      <vertAlign val="superscript"/>
      <sz val="10"/>
      <color rgb="FF000000"/>
      <name val="Arial"/>
      <family val="2"/>
    </font>
    <font>
      <b/>
      <vertAlign val="superscript"/>
      <sz val="10"/>
      <color theme="1"/>
      <name val="Arial"/>
      <family val="2"/>
    </font>
    <font>
      <u/>
      <sz val="12"/>
      <color theme="10"/>
      <name val="Calibri"/>
      <family val="2"/>
      <scheme val="minor"/>
    </font>
    <font>
      <b/>
      <vertAlign val="superscript"/>
      <sz val="10"/>
      <name val="Arial"/>
      <family val="2"/>
    </font>
    <font>
      <u/>
      <sz val="8"/>
      <color theme="10"/>
      <name val="Arial"/>
      <family val="2"/>
    </font>
    <font>
      <sz val="12"/>
      <color theme="1"/>
      <name val="Arial"/>
      <family val="2"/>
    </font>
    <font>
      <vertAlign val="superscript"/>
      <sz val="10"/>
      <name val="Arial"/>
      <family val="2"/>
    </font>
    <font>
      <b/>
      <sz val="14"/>
      <color rgb="FF000000"/>
      <name val="Arial"/>
      <family val="2"/>
    </font>
    <font>
      <b/>
      <sz val="14"/>
      <color theme="1"/>
      <name val="Arial"/>
      <family val="2"/>
    </font>
    <font>
      <i/>
      <sz val="14"/>
      <color theme="1"/>
      <name val="Arial"/>
      <family val="2"/>
    </font>
    <font>
      <b/>
      <sz val="11"/>
      <name val="Arial"/>
      <family val="2"/>
    </font>
    <font>
      <sz val="11"/>
      <name val="Arial"/>
      <family val="2"/>
    </font>
    <font>
      <sz val="9"/>
      <name val="Arial"/>
      <family val="2"/>
    </font>
    <font>
      <b/>
      <sz val="9"/>
      <name val="Arial"/>
      <family val="2"/>
    </font>
  </fonts>
  <fills count="14">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rgb="FFFF6600"/>
        <bgColor indexed="64"/>
      </patternFill>
    </fill>
    <fill>
      <patternFill patternType="solid">
        <fgColor theme="4" tint="0.39997558519241921"/>
        <bgColor indexed="64"/>
      </patternFill>
    </fill>
    <fill>
      <patternFill patternType="solid">
        <fgColor rgb="FF92D050"/>
        <bgColor indexed="64"/>
      </patternFill>
    </fill>
    <fill>
      <patternFill patternType="solid">
        <fgColor theme="7" tint="0.59999389629810485"/>
        <bgColor indexed="64"/>
      </patternFill>
    </fill>
    <fill>
      <patternFill patternType="solid">
        <fgColor theme="0"/>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0" tint="-4.9989318521683403E-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6">
    <xf numFmtId="0" fontId="0" fillId="0" borderId="0"/>
    <xf numFmtId="9" fontId="1" fillId="0" borderId="0" applyFont="0" applyFill="0" applyBorder="0" applyAlignment="0" applyProtection="0"/>
    <xf numFmtId="164" fontId="1" fillId="0" borderId="0" applyFont="0" applyFill="0" applyBorder="0" applyAlignment="0" applyProtection="0"/>
    <xf numFmtId="0" fontId="4" fillId="0" borderId="0" applyNumberFormat="0" applyFill="0" applyBorder="0" applyAlignment="0" applyProtection="0"/>
    <xf numFmtId="0" fontId="8" fillId="0" borderId="0"/>
    <xf numFmtId="0" fontId="16" fillId="0" borderId="0" applyNumberFormat="0" applyFill="0" applyBorder="0" applyAlignment="0" applyProtection="0"/>
  </cellStyleXfs>
  <cellXfs count="244">
    <xf numFmtId="0" fontId="0" fillId="0" borderId="0" xfId="0"/>
    <xf numFmtId="0" fontId="0" fillId="0" borderId="1" xfId="0" applyBorder="1"/>
    <xf numFmtId="0" fontId="0" fillId="0" borderId="1" xfId="0" applyBorder="1" applyAlignment="1">
      <alignment horizontal="center"/>
    </xf>
    <xf numFmtId="0" fontId="0" fillId="3" borderId="1" xfId="0" applyFill="1" applyBorder="1" applyAlignment="1">
      <alignment horizontal="center"/>
    </xf>
    <xf numFmtId="0" fontId="0" fillId="4" borderId="1" xfId="0" applyFill="1" applyBorder="1" applyAlignment="1">
      <alignment horizontal="center"/>
    </xf>
    <xf numFmtId="0" fontId="0" fillId="5" borderId="1" xfId="0" applyFill="1" applyBorder="1" applyAlignment="1">
      <alignment horizontal="center"/>
    </xf>
    <xf numFmtId="165" fontId="0" fillId="0" borderId="0" xfId="0" applyNumberFormat="1"/>
    <xf numFmtId="0" fontId="0" fillId="0" borderId="1" xfId="0" applyBorder="1" applyAlignment="1">
      <alignment horizontal="left"/>
    </xf>
    <xf numFmtId="167" fontId="0" fillId="0" borderId="0" xfId="0" applyNumberFormat="1" applyAlignment="1">
      <alignment horizontal="center"/>
    </xf>
    <xf numFmtId="0" fontId="0" fillId="8" borderId="5" xfId="0" applyFill="1" applyBorder="1"/>
    <xf numFmtId="0" fontId="3" fillId="2" borderId="11" xfId="0" applyFont="1" applyFill="1" applyBorder="1"/>
    <xf numFmtId="0" fontId="0" fillId="0" borderId="12" xfId="0" applyBorder="1"/>
    <xf numFmtId="0" fontId="0" fillId="0" borderId="13" xfId="0" applyBorder="1"/>
    <xf numFmtId="0" fontId="0" fillId="9" borderId="7" xfId="0" applyFill="1" applyBorder="1"/>
    <xf numFmtId="0" fontId="0" fillId="9" borderId="8" xfId="0" applyFill="1" applyBorder="1"/>
    <xf numFmtId="0" fontId="0" fillId="9" borderId="9" xfId="0" applyFill="1" applyBorder="1"/>
    <xf numFmtId="0" fontId="0" fillId="9" borderId="0" xfId="0" applyFill="1"/>
    <xf numFmtId="0" fontId="0" fillId="9" borderId="10" xfId="0" applyFill="1" applyBorder="1"/>
    <xf numFmtId="0" fontId="3" fillId="9" borderId="6" xfId="0" applyFont="1" applyFill="1" applyBorder="1"/>
    <xf numFmtId="0" fontId="0" fillId="9" borderId="14" xfId="0" applyFill="1" applyBorder="1"/>
    <xf numFmtId="0" fontId="0" fillId="9" borderId="15" xfId="0" applyFill="1" applyBorder="1"/>
    <xf numFmtId="0" fontId="0" fillId="9" borderId="16" xfId="0" applyFill="1" applyBorder="1"/>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xf numFmtId="0" fontId="0" fillId="0" borderId="21" xfId="0" applyBorder="1"/>
    <xf numFmtId="0" fontId="0" fillId="0" borderId="22" xfId="0" applyBorder="1"/>
    <xf numFmtId="9" fontId="0" fillId="0" borderId="1" xfId="1" applyFont="1" applyBorder="1" applyAlignment="1">
      <alignment horizontal="center" vertical="center"/>
    </xf>
    <xf numFmtId="165" fontId="0" fillId="0" borderId="1" xfId="1" applyNumberFormat="1" applyFont="1" applyBorder="1" applyAlignment="1">
      <alignment horizontal="center" vertical="center"/>
    </xf>
    <xf numFmtId="0" fontId="0" fillId="0" borderId="0" xfId="0" applyAlignment="1">
      <alignment vertical="center" wrapText="1"/>
    </xf>
    <xf numFmtId="9" fontId="0" fillId="0" borderId="1" xfId="2" applyNumberFormat="1" applyFont="1" applyBorder="1"/>
    <xf numFmtId="0" fontId="0" fillId="0" borderId="0" xfId="0" applyAlignment="1">
      <alignment wrapText="1"/>
    </xf>
    <xf numFmtId="0" fontId="3" fillId="2" borderId="1" xfId="0" applyFont="1" applyFill="1" applyBorder="1" applyAlignment="1">
      <alignment horizontal="center" vertical="center" wrapText="1"/>
    </xf>
    <xf numFmtId="9" fontId="3" fillId="2" borderId="1" xfId="0" applyNumberFormat="1" applyFont="1" applyFill="1" applyBorder="1" applyAlignment="1">
      <alignment horizontal="center" vertical="center" wrapText="1"/>
    </xf>
    <xf numFmtId="165" fontId="0" fillId="0" borderId="1" xfId="0" applyNumberFormat="1" applyBorder="1"/>
    <xf numFmtId="165" fontId="0" fillId="0" borderId="1" xfId="1" applyNumberFormat="1" applyFont="1" applyBorder="1"/>
    <xf numFmtId="0" fontId="0" fillId="0" borderId="0" xfId="0" applyAlignment="1">
      <alignment vertical="center"/>
    </xf>
    <xf numFmtId="0" fontId="3" fillId="2" borderId="1" xfId="0" applyFont="1" applyFill="1" applyBorder="1" applyAlignment="1">
      <alignment horizontal="center" vertical="center"/>
    </xf>
    <xf numFmtId="0" fontId="5" fillId="10" borderId="0" xfId="0" applyFont="1" applyFill="1" applyAlignment="1">
      <alignment vertical="center" wrapText="1"/>
    </xf>
    <xf numFmtId="0" fontId="8" fillId="10" borderId="0" xfId="4" applyFill="1"/>
    <xf numFmtId="0" fontId="5" fillId="11" borderId="9" xfId="4" applyFont="1" applyFill="1" applyBorder="1"/>
    <xf numFmtId="0" fontId="5" fillId="11" borderId="0" xfId="4" applyFont="1" applyFill="1"/>
    <xf numFmtId="0" fontId="5" fillId="11" borderId="10" xfId="4" applyFont="1" applyFill="1" applyBorder="1"/>
    <xf numFmtId="0" fontId="8" fillId="11" borderId="0" xfId="4" applyFill="1"/>
    <xf numFmtId="0" fontId="5" fillId="10" borderId="9" xfId="4" applyFont="1" applyFill="1" applyBorder="1" applyAlignment="1">
      <alignment horizontal="justify" vertical="center"/>
    </xf>
    <xf numFmtId="0" fontId="5" fillId="10" borderId="0" xfId="4" applyFont="1" applyFill="1"/>
    <xf numFmtId="0" fontId="5" fillId="10" borderId="10" xfId="4" applyFont="1" applyFill="1" applyBorder="1"/>
    <xf numFmtId="0" fontId="8" fillId="0" borderId="0" xfId="4"/>
    <xf numFmtId="0" fontId="9" fillId="10" borderId="9" xfId="4" applyFont="1" applyFill="1" applyBorder="1" applyAlignment="1">
      <alignment vertical="center"/>
    </xf>
    <xf numFmtId="0" fontId="18" fillId="12" borderId="9" xfId="5" applyFont="1" applyFill="1" applyBorder="1" applyAlignment="1">
      <alignment horizontal="left" vertical="top"/>
    </xf>
    <xf numFmtId="0" fontId="18" fillId="12" borderId="0" xfId="5" applyFont="1" applyFill="1" applyBorder="1" applyAlignment="1">
      <alignment horizontal="left" vertical="top"/>
    </xf>
    <xf numFmtId="0" fontId="18" fillId="12" borderId="10" xfId="5" applyFont="1" applyFill="1" applyBorder="1" applyAlignment="1">
      <alignment horizontal="left" vertical="top"/>
    </xf>
    <xf numFmtId="0" fontId="2" fillId="10" borderId="0" xfId="4" applyFont="1" applyFill="1"/>
    <xf numFmtId="0" fontId="2" fillId="0" borderId="0" xfId="4" applyFont="1"/>
    <xf numFmtId="0" fontId="9" fillId="10" borderId="9" xfId="4" applyFont="1" applyFill="1" applyBorder="1" applyAlignment="1">
      <alignment horizontal="justify" vertical="center"/>
    </xf>
    <xf numFmtId="0" fontId="9" fillId="12" borderId="9" xfId="4" applyFont="1" applyFill="1" applyBorder="1" applyAlignment="1">
      <alignment horizontal="left" vertical="top"/>
    </xf>
    <xf numFmtId="0" fontId="9" fillId="12" borderId="0" xfId="4" applyFont="1" applyFill="1" applyAlignment="1">
      <alignment horizontal="left" vertical="top"/>
    </xf>
    <xf numFmtId="0" fontId="9" fillId="12" borderId="10" xfId="4" applyFont="1" applyFill="1" applyBorder="1" applyAlignment="1">
      <alignment horizontal="left" vertical="top"/>
    </xf>
    <xf numFmtId="0" fontId="5" fillId="10" borderId="9" xfId="4" applyFont="1" applyFill="1" applyBorder="1" applyAlignment="1">
      <alignment vertical="center"/>
    </xf>
    <xf numFmtId="0" fontId="8" fillId="10" borderId="10" xfId="4" applyFill="1" applyBorder="1"/>
    <xf numFmtId="0" fontId="19" fillId="10" borderId="9" xfId="4" applyFont="1" applyFill="1" applyBorder="1"/>
    <xf numFmtId="0" fontId="19" fillId="10" borderId="0" xfId="4" applyFont="1" applyFill="1"/>
    <xf numFmtId="0" fontId="19" fillId="10" borderId="10" xfId="4" applyFont="1" applyFill="1" applyBorder="1"/>
    <xf numFmtId="0" fontId="7" fillId="10" borderId="0" xfId="0" applyFont="1" applyFill="1"/>
    <xf numFmtId="0" fontId="21" fillId="10" borderId="0" xfId="0" applyFont="1" applyFill="1" applyAlignment="1">
      <alignment vertical="center"/>
    </xf>
    <xf numFmtId="0" fontId="22" fillId="10" borderId="0" xfId="0" applyFont="1" applyFill="1"/>
    <xf numFmtId="0" fontId="24" fillId="2" borderId="5" xfId="0" applyFont="1" applyFill="1" applyBorder="1" applyAlignment="1">
      <alignment horizontal="right" vertical="center" wrapText="1"/>
    </xf>
    <xf numFmtId="0" fontId="24" fillId="2" borderId="5" xfId="0" applyFont="1" applyFill="1" applyBorder="1" applyAlignment="1" applyProtection="1">
      <alignment vertical="center" wrapText="1"/>
      <protection locked="0"/>
    </xf>
    <xf numFmtId="0" fontId="24" fillId="10" borderId="37" xfId="0" applyFont="1" applyFill="1" applyBorder="1" applyAlignment="1">
      <alignment horizontal="right"/>
    </xf>
    <xf numFmtId="0" fontId="25" fillId="10" borderId="26" xfId="0" applyFont="1" applyFill="1" applyBorder="1" applyProtection="1">
      <protection locked="0"/>
    </xf>
    <xf numFmtId="0" fontId="24" fillId="10" borderId="7" xfId="0" applyFont="1" applyFill="1" applyBorder="1" applyAlignment="1">
      <alignment horizontal="right"/>
    </xf>
    <xf numFmtId="0" fontId="7" fillId="10" borderId="7" xfId="0" applyFont="1" applyFill="1" applyBorder="1"/>
    <xf numFmtId="0" fontId="6" fillId="10" borderId="7" xfId="0" applyFont="1" applyFill="1" applyBorder="1" applyAlignment="1">
      <alignment horizontal="right"/>
    </xf>
    <xf numFmtId="0" fontId="25" fillId="10" borderId="27" xfId="0" applyFont="1" applyFill="1" applyBorder="1" applyProtection="1">
      <protection locked="0"/>
    </xf>
    <xf numFmtId="0" fontId="24" fillId="10" borderId="38" xfId="0" applyFont="1" applyFill="1" applyBorder="1" applyAlignment="1">
      <alignment horizontal="right"/>
    </xf>
    <xf numFmtId="0" fontId="25" fillId="10" borderId="4" xfId="0" applyFont="1" applyFill="1" applyBorder="1" applyProtection="1">
      <protection locked="0"/>
    </xf>
    <xf numFmtId="0" fontId="24" fillId="10" borderId="0" xfId="0" applyFont="1" applyFill="1" applyAlignment="1">
      <alignment horizontal="right"/>
    </xf>
    <xf numFmtId="0" fontId="24" fillId="10" borderId="25" xfId="0" applyFont="1" applyFill="1" applyBorder="1" applyProtection="1">
      <protection locked="0"/>
    </xf>
    <xf numFmtId="0" fontId="24" fillId="10" borderId="29" xfId="0" applyFont="1" applyFill="1" applyBorder="1" applyProtection="1">
      <protection locked="0"/>
    </xf>
    <xf numFmtId="0" fontId="25" fillId="10" borderId="25" xfId="0" applyFont="1" applyFill="1" applyBorder="1" applyProtection="1">
      <protection locked="0"/>
    </xf>
    <xf numFmtId="0" fontId="7" fillId="10" borderId="0" xfId="0" applyFont="1" applyFill="1" applyAlignment="1">
      <alignment horizontal="center"/>
    </xf>
    <xf numFmtId="0" fontId="24" fillId="10" borderId="0" xfId="0" applyFont="1" applyFill="1"/>
    <xf numFmtId="0" fontId="25" fillId="10" borderId="39" xfId="0" applyFont="1" applyFill="1" applyBorder="1" applyAlignment="1">
      <alignment horizontal="right"/>
    </xf>
    <xf numFmtId="0" fontId="25" fillId="10" borderId="0" xfId="0" applyFont="1" applyFill="1" applyProtection="1">
      <protection locked="0"/>
    </xf>
    <xf numFmtId="0" fontId="25" fillId="10" borderId="0" xfId="0" applyFont="1" applyFill="1" applyAlignment="1" applyProtection="1">
      <alignment wrapText="1"/>
      <protection locked="0"/>
    </xf>
    <xf numFmtId="15" fontId="25" fillId="10" borderId="0" xfId="0" applyNumberFormat="1" applyFont="1" applyFill="1" applyProtection="1">
      <protection locked="0"/>
    </xf>
    <xf numFmtId="0" fontId="25" fillId="10" borderId="10" xfId="0" applyFont="1" applyFill="1" applyBorder="1" applyProtection="1">
      <protection locked="0"/>
    </xf>
    <xf numFmtId="0" fontId="24" fillId="10" borderId="43" xfId="0" applyFont="1" applyFill="1" applyBorder="1" applyAlignment="1">
      <alignment horizontal="center" vertical="center" wrapText="1"/>
    </xf>
    <xf numFmtId="0" fontId="24" fillId="10" borderId="27" xfId="0" applyFont="1" applyFill="1" applyBorder="1" applyAlignment="1">
      <alignment vertical="center"/>
    </xf>
    <xf numFmtId="0" fontId="24" fillId="10" borderId="30" xfId="0" applyFont="1" applyFill="1" applyBorder="1" applyAlignment="1">
      <alignment horizontal="center" vertical="center" wrapText="1"/>
    </xf>
    <xf numFmtId="0" fontId="24" fillId="10" borderId="17" xfId="0" applyFont="1" applyFill="1" applyBorder="1" applyAlignment="1">
      <alignment vertical="center"/>
    </xf>
    <xf numFmtId="0" fontId="24" fillId="10" borderId="19" xfId="0" applyFont="1" applyFill="1" applyBorder="1" applyAlignment="1">
      <alignment vertical="center"/>
    </xf>
    <xf numFmtId="0" fontId="25" fillId="10" borderId="44" xfId="0" applyFont="1" applyFill="1" applyBorder="1"/>
    <xf numFmtId="0" fontId="25" fillId="10" borderId="29" xfId="0" applyFont="1" applyFill="1" applyBorder="1" applyAlignment="1" applyProtection="1">
      <alignment vertical="center"/>
      <protection locked="0"/>
    </xf>
    <xf numFmtId="0" fontId="25" fillId="10" borderId="32" xfId="0" applyFont="1" applyFill="1" applyBorder="1" applyAlignment="1" applyProtection="1">
      <alignment vertical="center"/>
      <protection locked="0"/>
    </xf>
    <xf numFmtId="0" fontId="25" fillId="10" borderId="47" xfId="0" applyFont="1" applyFill="1" applyBorder="1" applyAlignment="1" applyProtection="1">
      <alignment vertical="center"/>
      <protection locked="0"/>
    </xf>
    <xf numFmtId="0" fontId="25" fillId="10" borderId="48" xfId="0" applyFont="1" applyFill="1" applyBorder="1" applyAlignment="1" applyProtection="1">
      <alignment vertical="center"/>
      <protection locked="0"/>
    </xf>
    <xf numFmtId="0" fontId="25" fillId="10" borderId="48" xfId="0" applyFont="1" applyFill="1" applyBorder="1" applyAlignment="1" applyProtection="1">
      <alignment horizontal="center" vertical="center"/>
      <protection locked="0"/>
    </xf>
    <xf numFmtId="0" fontId="25" fillId="10" borderId="47" xfId="0" applyFont="1" applyFill="1" applyBorder="1" applyAlignment="1" applyProtection="1">
      <alignment horizontal="center" vertical="center"/>
      <protection locked="0"/>
    </xf>
    <xf numFmtId="0" fontId="25" fillId="10" borderId="48" xfId="0" applyFont="1" applyFill="1" applyBorder="1" applyAlignment="1" applyProtection="1">
      <alignment horizontal="left" vertical="center"/>
      <protection locked="0"/>
    </xf>
    <xf numFmtId="0" fontId="25" fillId="10" borderId="47" xfId="0" applyFont="1" applyFill="1" applyBorder="1" applyAlignment="1" applyProtection="1">
      <alignment horizontal="left" vertical="center"/>
      <protection locked="0"/>
    </xf>
    <xf numFmtId="0" fontId="25" fillId="10" borderId="39" xfId="0" applyFont="1" applyFill="1" applyBorder="1"/>
    <xf numFmtId="0" fontId="25" fillId="10" borderId="47" xfId="0" applyFont="1" applyFill="1" applyBorder="1" applyProtection="1">
      <protection locked="0"/>
    </xf>
    <xf numFmtId="0" fontId="25" fillId="10" borderId="48" xfId="0" applyFont="1" applyFill="1" applyBorder="1" applyProtection="1">
      <protection locked="0"/>
    </xf>
    <xf numFmtId="0" fontId="24" fillId="10" borderId="6" xfId="0" applyFont="1" applyFill="1" applyBorder="1" applyAlignment="1">
      <alignment horizontal="right"/>
    </xf>
    <xf numFmtId="0" fontId="24" fillId="10" borderId="30" xfId="0" applyFont="1" applyFill="1" applyBorder="1" applyAlignment="1" applyProtection="1">
      <alignment horizontal="left" vertical="center"/>
      <protection locked="0"/>
    </xf>
    <xf numFmtId="0" fontId="24" fillId="10" borderId="14" xfId="0" applyFont="1" applyFill="1" applyBorder="1" applyAlignment="1">
      <alignment horizontal="right"/>
    </xf>
    <xf numFmtId="0" fontId="25" fillId="10" borderId="33" xfId="0" applyFont="1" applyFill="1" applyBorder="1" applyAlignment="1" applyProtection="1">
      <alignment horizontal="left" vertical="center"/>
      <protection locked="0"/>
    </xf>
    <xf numFmtId="0" fontId="25" fillId="10" borderId="34" xfId="0" applyFont="1" applyFill="1" applyBorder="1" applyProtection="1">
      <protection locked="0"/>
    </xf>
    <xf numFmtId="0" fontId="25" fillId="10" borderId="0" xfId="0" applyFont="1" applyFill="1" applyAlignment="1">
      <alignment horizontal="center"/>
    </xf>
    <xf numFmtId="0" fontId="25" fillId="0" borderId="0" xfId="0" applyFont="1"/>
    <xf numFmtId="0" fontId="25" fillId="0" borderId="36" xfId="0" applyFont="1" applyBorder="1" applyAlignment="1">
      <alignment horizontal="center"/>
    </xf>
    <xf numFmtId="0" fontId="25" fillId="0" borderId="0" xfId="0" applyFont="1" applyAlignment="1">
      <alignment horizontal="center"/>
    </xf>
    <xf numFmtId="0" fontId="24" fillId="2" borderId="1" xfId="0" applyFont="1" applyFill="1" applyBorder="1" applyAlignment="1">
      <alignment horizontal="center" vertical="center" wrapText="1"/>
    </xf>
    <xf numFmtId="0" fontId="25" fillId="10" borderId="1" xfId="0" applyFont="1" applyFill="1" applyBorder="1" applyAlignment="1">
      <alignment horizontal="center" vertical="center" wrapText="1"/>
    </xf>
    <xf numFmtId="0" fontId="26" fillId="0" borderId="3" xfId="0" applyFont="1" applyBorder="1" applyAlignment="1">
      <alignment vertical="center" wrapText="1"/>
    </xf>
    <xf numFmtId="0" fontId="26" fillId="0" borderId="1" xfId="0" applyFont="1" applyBorder="1" applyAlignment="1">
      <alignment vertical="center" wrapText="1"/>
    </xf>
    <xf numFmtId="0" fontId="26" fillId="6" borderId="1" xfId="0" applyFont="1" applyFill="1" applyBorder="1" applyAlignment="1">
      <alignment horizontal="center" vertical="center" wrapText="1"/>
    </xf>
    <xf numFmtId="0" fontId="25" fillId="0" borderId="1" xfId="0" applyFont="1" applyBorder="1" applyAlignment="1" applyProtection="1">
      <alignment horizontal="center" vertical="center"/>
      <protection locked="0"/>
    </xf>
    <xf numFmtId="2" fontId="25" fillId="0" borderId="1" xfId="0" applyNumberFormat="1" applyFont="1" applyBorder="1" applyAlignment="1">
      <alignment horizontal="center" vertical="center"/>
    </xf>
    <xf numFmtId="0" fontId="25" fillId="0" borderId="1" xfId="0" applyFont="1" applyBorder="1" applyAlignment="1" applyProtection="1">
      <alignment vertical="center" wrapText="1"/>
      <protection locked="0"/>
    </xf>
    <xf numFmtId="0" fontId="26" fillId="0" borderId="1" xfId="0" applyFont="1" applyBorder="1" applyAlignment="1">
      <alignment vertical="top" wrapText="1"/>
    </xf>
    <xf numFmtId="0" fontId="26" fillId="4"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26" fillId="7" borderId="1" xfId="0" applyFont="1" applyFill="1" applyBorder="1" applyAlignment="1">
      <alignment horizontal="center" vertical="center" wrapText="1"/>
    </xf>
    <xf numFmtId="0" fontId="26" fillId="0" borderId="3" xfId="0" applyFont="1" applyBorder="1" applyAlignment="1">
      <alignment horizontal="left" vertical="center" wrapText="1"/>
    </xf>
    <xf numFmtId="0" fontId="13" fillId="0" borderId="1" xfId="0" applyFont="1" applyBorder="1" applyAlignment="1">
      <alignment vertical="center" wrapText="1"/>
    </xf>
    <xf numFmtId="0" fontId="7" fillId="0" borderId="0" xfId="0" applyFont="1"/>
    <xf numFmtId="0" fontId="7" fillId="10" borderId="1" xfId="0" applyFont="1" applyFill="1" applyBorder="1" applyAlignment="1">
      <alignment vertical="center"/>
    </xf>
    <xf numFmtId="166" fontId="7" fillId="10" borderId="1" xfId="0" applyNumberFormat="1" applyFont="1" applyFill="1" applyBorder="1" applyAlignment="1">
      <alignment horizontal="center" vertical="center"/>
    </xf>
    <xf numFmtId="0" fontId="7" fillId="0" borderId="1" xfId="0" applyFont="1" applyBorder="1"/>
    <xf numFmtId="0" fontId="7" fillId="0" borderId="1" xfId="0" applyFont="1" applyBorder="1" applyAlignment="1">
      <alignment horizontal="center"/>
    </xf>
    <xf numFmtId="9" fontId="7" fillId="0" borderId="1" xfId="0" applyNumberFormat="1" applyFont="1" applyBorder="1" applyAlignment="1">
      <alignment horizontal="center"/>
    </xf>
    <xf numFmtId="0" fontId="6" fillId="7" borderId="2" xfId="0" applyFont="1" applyFill="1" applyBorder="1"/>
    <xf numFmtId="0" fontId="6" fillId="7" borderId="25" xfId="0" applyFont="1" applyFill="1" applyBorder="1"/>
    <xf numFmtId="0" fontId="6" fillId="7" borderId="3" xfId="0" applyFont="1" applyFill="1" applyBorder="1"/>
    <xf numFmtId="0" fontId="7" fillId="7" borderId="1" xfId="0" applyFont="1" applyFill="1" applyBorder="1"/>
    <xf numFmtId="0" fontId="7" fillId="7" borderId="23" xfId="0" applyFont="1" applyFill="1" applyBorder="1"/>
    <xf numFmtId="0" fontId="7" fillId="7" borderId="24" xfId="0" applyFont="1" applyFill="1" applyBorder="1"/>
    <xf numFmtId="166" fontId="7" fillId="0" borderId="1" xfId="0" applyNumberFormat="1" applyFont="1" applyBorder="1"/>
    <xf numFmtId="166" fontId="7" fillId="10" borderId="0" xfId="0" applyNumberFormat="1" applyFont="1" applyFill="1"/>
    <xf numFmtId="0" fontId="7" fillId="0" borderId="1" xfId="0" applyFont="1" applyBorder="1" applyAlignment="1">
      <alignment vertical="center"/>
    </xf>
    <xf numFmtId="0" fontId="7" fillId="10" borderId="0" xfId="0" applyFont="1" applyFill="1" applyAlignment="1">
      <alignment vertical="center" wrapText="1"/>
    </xf>
    <xf numFmtId="0" fontId="25" fillId="10" borderId="39" xfId="0" applyFont="1" applyFill="1" applyBorder="1" applyAlignment="1" applyProtection="1">
      <alignment horizontal="left" vertical="center"/>
      <protection locked="0"/>
    </xf>
    <xf numFmtId="0" fontId="5" fillId="12" borderId="9" xfId="4" applyFont="1" applyFill="1" applyBorder="1" applyAlignment="1">
      <alignment horizontal="left" vertical="top" wrapText="1"/>
    </xf>
    <xf numFmtId="0" fontId="5" fillId="12" borderId="0" xfId="4" applyFont="1" applyFill="1" applyAlignment="1">
      <alignment horizontal="left" vertical="top" wrapText="1"/>
    </xf>
    <xf numFmtId="0" fontId="5" fillId="12" borderId="10" xfId="4" applyFont="1" applyFill="1" applyBorder="1" applyAlignment="1">
      <alignment horizontal="left" vertical="top" wrapText="1"/>
    </xf>
    <xf numFmtId="0" fontId="9" fillId="12" borderId="9" xfId="4" applyFont="1" applyFill="1" applyBorder="1" applyAlignment="1">
      <alignment horizontal="left" vertical="top"/>
    </xf>
    <xf numFmtId="0" fontId="9" fillId="12" borderId="0" xfId="4" applyFont="1" applyFill="1" applyAlignment="1">
      <alignment horizontal="left" vertical="top"/>
    </xf>
    <xf numFmtId="0" fontId="9" fillId="12" borderId="10" xfId="4" applyFont="1" applyFill="1" applyBorder="1" applyAlignment="1">
      <alignment horizontal="left" vertical="top"/>
    </xf>
    <xf numFmtId="0" fontId="5" fillId="12" borderId="14" xfId="4" applyFont="1" applyFill="1" applyBorder="1" applyAlignment="1">
      <alignment horizontal="left" vertical="top" wrapText="1"/>
    </xf>
    <xf numFmtId="0" fontId="5" fillId="12" borderId="15" xfId="4" applyFont="1" applyFill="1" applyBorder="1" applyAlignment="1">
      <alignment horizontal="left" vertical="top"/>
    </xf>
    <xf numFmtId="0" fontId="5" fillId="12" borderId="16" xfId="4" applyFont="1" applyFill="1" applyBorder="1" applyAlignment="1">
      <alignment horizontal="left" vertical="top"/>
    </xf>
    <xf numFmtId="0" fontId="10" fillId="12" borderId="9" xfId="4" applyFont="1" applyFill="1" applyBorder="1" applyAlignment="1">
      <alignment horizontal="left" vertical="center" wrapText="1"/>
    </xf>
    <xf numFmtId="0" fontId="10" fillId="12" borderId="0" xfId="4" applyFont="1" applyFill="1" applyAlignment="1">
      <alignment horizontal="left" vertical="center" wrapText="1"/>
    </xf>
    <xf numFmtId="0" fontId="10" fillId="12" borderId="10" xfId="4" applyFont="1" applyFill="1" applyBorder="1" applyAlignment="1">
      <alignment horizontal="left" vertical="center" wrapText="1"/>
    </xf>
    <xf numFmtId="1" fontId="13" fillId="12" borderId="9" xfId="5" applyNumberFormat="1" applyFont="1" applyFill="1" applyBorder="1" applyAlignment="1">
      <alignment horizontal="left" vertical="center" wrapText="1"/>
    </xf>
    <xf numFmtId="1" fontId="13" fillId="12" borderId="0" xfId="5" applyNumberFormat="1" applyFont="1" applyFill="1" applyBorder="1" applyAlignment="1">
      <alignment horizontal="left" vertical="center" wrapText="1"/>
    </xf>
    <xf numFmtId="1" fontId="13" fillId="12" borderId="10" xfId="5" applyNumberFormat="1" applyFont="1" applyFill="1" applyBorder="1" applyAlignment="1">
      <alignment horizontal="left" vertical="center" wrapText="1"/>
    </xf>
    <xf numFmtId="0" fontId="18" fillId="12" borderId="9" xfId="5" applyFont="1" applyFill="1" applyBorder="1" applyAlignment="1">
      <alignment horizontal="left" vertical="top" wrapText="1"/>
    </xf>
    <xf numFmtId="0" fontId="18" fillId="12" borderId="0" xfId="5" applyFont="1" applyFill="1" applyBorder="1" applyAlignment="1">
      <alignment horizontal="left" vertical="top" wrapText="1"/>
    </xf>
    <xf numFmtId="0" fontId="18" fillId="12" borderId="10" xfId="5" applyFont="1" applyFill="1" applyBorder="1" applyAlignment="1">
      <alignment horizontal="left" vertical="top" wrapText="1"/>
    </xf>
    <xf numFmtId="0" fontId="9" fillId="12" borderId="11" xfId="4" applyFont="1" applyFill="1" applyBorder="1" applyAlignment="1">
      <alignment horizontal="center" vertical="center" wrapText="1"/>
    </xf>
    <xf numFmtId="0" fontId="9" fillId="12" borderId="1" xfId="4" applyFont="1" applyFill="1" applyBorder="1" applyAlignment="1">
      <alignment horizontal="center" vertical="center" wrapText="1"/>
    </xf>
    <xf numFmtId="0" fontId="5" fillId="12" borderId="1" xfId="4" applyFont="1" applyFill="1" applyBorder="1" applyAlignment="1">
      <alignment horizontal="center" vertical="center" wrapText="1"/>
    </xf>
    <xf numFmtId="0" fontId="5" fillId="12" borderId="12" xfId="4" applyFont="1" applyFill="1" applyBorder="1" applyAlignment="1">
      <alignment horizontal="center" vertical="center" wrapText="1"/>
    </xf>
    <xf numFmtId="0" fontId="9" fillId="13" borderId="11" xfId="4" applyFont="1" applyFill="1" applyBorder="1" applyAlignment="1">
      <alignment horizontal="center" vertical="center" wrapText="1"/>
    </xf>
    <xf numFmtId="0" fontId="9" fillId="13" borderId="1" xfId="4" applyFont="1" applyFill="1" applyBorder="1" applyAlignment="1">
      <alignment horizontal="center" vertical="center" wrapText="1"/>
    </xf>
    <xf numFmtId="0" fontId="5" fillId="13" borderId="1" xfId="4" applyFont="1" applyFill="1" applyBorder="1" applyAlignment="1">
      <alignment horizontal="center" vertical="center" wrapText="1"/>
    </xf>
    <xf numFmtId="0" fontId="5" fillId="13" borderId="12" xfId="4" applyFont="1" applyFill="1" applyBorder="1" applyAlignment="1">
      <alignment horizontal="center" vertical="center" wrapText="1"/>
    </xf>
    <xf numFmtId="0" fontId="13" fillId="12" borderId="9" xfId="5" applyFont="1" applyFill="1" applyBorder="1" applyAlignment="1">
      <alignment horizontal="left" vertical="top" wrapText="1"/>
    </xf>
    <xf numFmtId="0" fontId="13" fillId="12" borderId="0" xfId="5" applyFont="1" applyFill="1" applyBorder="1" applyAlignment="1">
      <alignment horizontal="left" vertical="top" wrapText="1"/>
    </xf>
    <xf numFmtId="0" fontId="13" fillId="12" borderId="10" xfId="5" applyFont="1" applyFill="1" applyBorder="1" applyAlignment="1">
      <alignment horizontal="left" vertical="top" wrapText="1"/>
    </xf>
    <xf numFmtId="0" fontId="9" fillId="13" borderId="45" xfId="4" applyFont="1" applyFill="1" applyBorder="1" applyAlignment="1">
      <alignment horizontal="center" vertical="center" wrapText="1"/>
    </xf>
    <xf numFmtId="0" fontId="9" fillId="13" borderId="46" xfId="4" applyFont="1" applyFill="1" applyBorder="1" applyAlignment="1">
      <alignment horizontal="center" vertical="center" wrapText="1"/>
    </xf>
    <xf numFmtId="0" fontId="5" fillId="12" borderId="2" xfId="4" applyFont="1" applyFill="1" applyBorder="1" applyAlignment="1">
      <alignment horizontal="center" vertical="center" wrapText="1"/>
    </xf>
    <xf numFmtId="0" fontId="5" fillId="12" borderId="29" xfId="4" applyFont="1" applyFill="1" applyBorder="1" applyAlignment="1">
      <alignment horizontal="center" vertical="center" wrapText="1"/>
    </xf>
    <xf numFmtId="0" fontId="9" fillId="12" borderId="17" xfId="4" applyFont="1" applyFill="1" applyBorder="1" applyAlignment="1">
      <alignment horizontal="center" vertical="center"/>
    </xf>
    <xf numFmtId="0" fontId="9" fillId="12" borderId="18" xfId="4" applyFont="1" applyFill="1" applyBorder="1" applyAlignment="1">
      <alignment horizontal="center" vertical="center"/>
    </xf>
    <xf numFmtId="0" fontId="9" fillId="12" borderId="18" xfId="4" applyFont="1" applyFill="1" applyBorder="1" applyAlignment="1">
      <alignment horizontal="center"/>
    </xf>
    <xf numFmtId="0" fontId="9" fillId="12" borderId="19" xfId="4" applyFont="1" applyFill="1" applyBorder="1" applyAlignment="1">
      <alignment horizontal="center"/>
    </xf>
    <xf numFmtId="0" fontId="18" fillId="12" borderId="9" xfId="5" applyFont="1" applyFill="1" applyBorder="1" applyAlignment="1">
      <alignment horizontal="left" vertical="top"/>
    </xf>
    <xf numFmtId="0" fontId="18" fillId="12" borderId="0" xfId="5" applyFont="1" applyFill="1" applyBorder="1" applyAlignment="1">
      <alignment horizontal="left" vertical="top"/>
    </xf>
    <xf numFmtId="0" fontId="18" fillId="12" borderId="10" xfId="5" applyFont="1" applyFill="1" applyBorder="1" applyAlignment="1">
      <alignment horizontal="left" vertical="top"/>
    </xf>
    <xf numFmtId="0" fontId="9" fillId="12" borderId="9" xfId="4" applyFont="1" applyFill="1" applyBorder="1" applyAlignment="1">
      <alignment horizontal="left" vertical="center" wrapText="1"/>
    </xf>
    <xf numFmtId="0" fontId="9" fillId="12" borderId="0" xfId="4" applyFont="1" applyFill="1" applyAlignment="1">
      <alignment horizontal="left" vertical="center" wrapText="1"/>
    </xf>
    <xf numFmtId="0" fontId="9" fillId="12" borderId="10" xfId="4" applyFont="1" applyFill="1" applyBorder="1" applyAlignment="1">
      <alignment horizontal="left" vertical="center" wrapText="1"/>
    </xf>
    <xf numFmtId="0" fontId="5" fillId="10" borderId="6" xfId="4" applyFont="1" applyFill="1" applyBorder="1" applyAlignment="1">
      <alignment horizontal="center"/>
    </xf>
    <xf numFmtId="0" fontId="5" fillId="10" borderId="7" xfId="4" applyFont="1" applyFill="1" applyBorder="1" applyAlignment="1">
      <alignment horizontal="center"/>
    </xf>
    <xf numFmtId="0" fontId="5" fillId="10" borderId="9" xfId="4" applyFont="1" applyFill="1" applyBorder="1" applyAlignment="1">
      <alignment horizontal="center"/>
    </xf>
    <xf numFmtId="0" fontId="5" fillId="10" borderId="0" xfId="4" applyFont="1" applyFill="1" applyAlignment="1">
      <alignment horizontal="center"/>
    </xf>
    <xf numFmtId="0" fontId="9" fillId="10" borderId="7" xfId="4" applyFont="1" applyFill="1" applyBorder="1" applyAlignment="1">
      <alignment horizontal="center" wrapText="1"/>
    </xf>
    <xf numFmtId="0" fontId="9" fillId="10" borderId="8" xfId="4" applyFont="1" applyFill="1" applyBorder="1" applyAlignment="1">
      <alignment horizontal="center" wrapText="1"/>
    </xf>
    <xf numFmtId="0" fontId="9" fillId="10" borderId="0" xfId="4" applyFont="1" applyFill="1" applyAlignment="1">
      <alignment horizontal="center" wrapText="1"/>
    </xf>
    <xf numFmtId="0" fontId="9" fillId="10" borderId="10" xfId="4" applyFont="1" applyFill="1" applyBorder="1" applyAlignment="1">
      <alignment horizontal="center" wrapText="1"/>
    </xf>
    <xf numFmtId="0" fontId="12" fillId="12" borderId="9" xfId="4" applyFont="1" applyFill="1" applyBorder="1" applyAlignment="1">
      <alignment horizontal="left" vertical="center" wrapText="1"/>
    </xf>
    <xf numFmtId="0" fontId="10" fillId="12" borderId="9" xfId="4" applyFont="1" applyFill="1" applyBorder="1" applyAlignment="1">
      <alignment horizontal="left" vertical="center"/>
    </xf>
    <xf numFmtId="0" fontId="10" fillId="12" borderId="0" xfId="4" applyFont="1" applyFill="1" applyAlignment="1">
      <alignment horizontal="left" vertical="center"/>
    </xf>
    <xf numFmtId="0" fontId="10" fillId="12" borderId="10" xfId="4" applyFont="1" applyFill="1" applyBorder="1" applyAlignment="1">
      <alignment horizontal="left" vertical="center"/>
    </xf>
    <xf numFmtId="0" fontId="24" fillId="2" borderId="40" xfId="0" applyFont="1" applyFill="1" applyBorder="1" applyAlignment="1" applyProtection="1">
      <alignment horizontal="right" vertical="center"/>
      <protection locked="0"/>
    </xf>
    <xf numFmtId="0" fontId="24" fillId="2" borderId="42" xfId="0" applyFont="1" applyFill="1" applyBorder="1" applyAlignment="1" applyProtection="1">
      <alignment horizontal="right" vertical="center"/>
      <protection locked="0"/>
    </xf>
    <xf numFmtId="0" fontId="24" fillId="2" borderId="41" xfId="0" applyFont="1" applyFill="1" applyBorder="1" applyAlignment="1" applyProtection="1">
      <alignment horizontal="center" vertical="center" wrapText="1"/>
      <protection locked="0"/>
    </xf>
    <xf numFmtId="0" fontId="24" fillId="2" borderId="40" xfId="0" applyFont="1" applyFill="1" applyBorder="1" applyAlignment="1" applyProtection="1">
      <alignment horizontal="center" vertical="center" wrapText="1"/>
      <protection locked="0"/>
    </xf>
    <xf numFmtId="0" fontId="24" fillId="2" borderId="2"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5" fillId="10" borderId="35" xfId="0" applyFont="1" applyFill="1" applyBorder="1" applyAlignment="1" applyProtection="1">
      <alignment horizontal="center" wrapText="1"/>
      <protection locked="0"/>
    </xf>
    <xf numFmtId="0" fontId="25" fillId="10" borderId="34" xfId="0" applyFont="1" applyFill="1" applyBorder="1" applyAlignment="1" applyProtection="1">
      <alignment horizontal="center" wrapText="1"/>
      <protection locked="0"/>
    </xf>
    <xf numFmtId="0" fontId="24" fillId="10" borderId="17" xfId="0" applyFont="1" applyFill="1" applyBorder="1" applyAlignment="1">
      <alignment horizontal="center" vertical="center" wrapText="1"/>
    </xf>
    <xf numFmtId="0" fontId="24" fillId="10" borderId="31" xfId="0" applyFont="1" applyFill="1" applyBorder="1" applyAlignment="1">
      <alignment horizontal="center" vertical="center" wrapText="1"/>
    </xf>
    <xf numFmtId="0" fontId="25" fillId="10" borderId="32" xfId="0" applyFont="1" applyFill="1" applyBorder="1" applyAlignment="1" applyProtection="1">
      <alignment horizontal="center" vertical="center"/>
      <protection locked="0"/>
    </xf>
    <xf numFmtId="0" fontId="25" fillId="10" borderId="29" xfId="0" applyFont="1" applyFill="1" applyBorder="1" applyAlignment="1" applyProtection="1">
      <alignment horizontal="center" vertical="center"/>
      <protection locked="0"/>
    </xf>
    <xf numFmtId="0" fontId="25" fillId="10" borderId="32" xfId="0" applyFont="1" applyFill="1" applyBorder="1" applyAlignment="1" applyProtection="1">
      <alignment horizontal="left" vertical="center"/>
      <protection locked="0"/>
    </xf>
    <xf numFmtId="0" fontId="25" fillId="10" borderId="29" xfId="0" applyFont="1" applyFill="1" applyBorder="1" applyAlignment="1" applyProtection="1">
      <alignment horizontal="left" vertical="center"/>
      <protection locked="0"/>
    </xf>
    <xf numFmtId="0" fontId="25" fillId="10" borderId="48" xfId="0" applyFont="1" applyFill="1" applyBorder="1" applyAlignment="1" applyProtection="1">
      <alignment horizontal="center"/>
      <protection locked="0"/>
    </xf>
    <xf numFmtId="0" fontId="25" fillId="10" borderId="34" xfId="0" applyFont="1" applyFill="1" applyBorder="1" applyAlignment="1" applyProtection="1">
      <alignment horizontal="center"/>
      <protection locked="0"/>
    </xf>
    <xf numFmtId="0" fontId="25" fillId="10" borderId="33" xfId="0" applyFont="1" applyFill="1" applyBorder="1" applyAlignment="1" applyProtection="1">
      <alignment horizontal="center"/>
      <protection locked="0"/>
    </xf>
    <xf numFmtId="0" fontId="25" fillId="10" borderId="4" xfId="0" applyFont="1" applyFill="1" applyBorder="1" applyAlignment="1" applyProtection="1">
      <alignment horizontal="center" wrapText="1"/>
      <protection locked="0"/>
    </xf>
    <xf numFmtId="0" fontId="25" fillId="10" borderId="28" xfId="0" applyFont="1" applyFill="1" applyBorder="1" applyAlignment="1" applyProtection="1">
      <alignment horizontal="center" wrapText="1"/>
      <protection locked="0"/>
    </xf>
    <xf numFmtId="0" fontId="25" fillId="10" borderId="25" xfId="0" applyFont="1" applyFill="1" applyBorder="1" applyAlignment="1" applyProtection="1">
      <alignment horizontal="center" wrapText="1"/>
      <protection locked="0"/>
    </xf>
    <xf numFmtId="0" fontId="25" fillId="10" borderId="29" xfId="0" applyFont="1" applyFill="1" applyBorder="1" applyAlignment="1" applyProtection="1">
      <alignment horizontal="center" wrapText="1"/>
      <protection locked="0"/>
    </xf>
    <xf numFmtId="0" fontId="24" fillId="10" borderId="15" xfId="3" applyFont="1" applyFill="1" applyBorder="1" applyAlignment="1" applyProtection="1">
      <alignment horizontal="center"/>
      <protection locked="0"/>
    </xf>
    <xf numFmtId="0" fontId="24" fillId="10" borderId="16" xfId="3" applyFont="1" applyFill="1" applyBorder="1" applyAlignment="1" applyProtection="1">
      <alignment horizontal="center"/>
      <protection locked="0"/>
    </xf>
    <xf numFmtId="0" fontId="24" fillId="10" borderId="41" xfId="0" applyFont="1" applyFill="1" applyBorder="1" applyAlignment="1" applyProtection="1">
      <alignment horizontal="center" vertical="center"/>
      <protection locked="0"/>
    </xf>
    <xf numFmtId="0" fontId="24" fillId="10" borderId="42" xfId="0" applyFont="1" applyFill="1" applyBorder="1" applyAlignment="1" applyProtection="1">
      <alignment horizontal="center" vertical="center"/>
      <protection locked="0"/>
    </xf>
    <xf numFmtId="0" fontId="24" fillId="10" borderId="41" xfId="0" applyFont="1" applyFill="1" applyBorder="1" applyAlignment="1">
      <alignment horizontal="center"/>
    </xf>
    <xf numFmtId="0" fontId="24" fillId="10" borderId="42" xfId="0" applyFont="1" applyFill="1" applyBorder="1" applyAlignment="1">
      <alignment horizontal="center"/>
    </xf>
    <xf numFmtId="0" fontId="23" fillId="10" borderId="0" xfId="0" applyFont="1" applyFill="1" applyAlignment="1">
      <alignment horizontal="center" vertical="center"/>
    </xf>
    <xf numFmtId="0" fontId="23" fillId="10" borderId="15" xfId="0" applyFont="1" applyFill="1" applyBorder="1" applyAlignment="1">
      <alignment horizontal="center" vertical="center"/>
    </xf>
    <xf numFmtId="0" fontId="7" fillId="10" borderId="1" xfId="0" applyFont="1" applyFill="1"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0" fontId="6" fillId="10" borderId="49" xfId="0" applyFont="1" applyFill="1" applyBorder="1" applyAlignment="1">
      <alignment horizontal="center" vertical="center" wrapText="1"/>
    </xf>
    <xf numFmtId="0" fontId="6" fillId="10" borderId="50" xfId="0" applyFont="1" applyFill="1" applyBorder="1" applyAlignment="1">
      <alignment horizontal="center" vertical="center" wrapText="1"/>
    </xf>
    <xf numFmtId="0" fontId="6" fillId="10" borderId="51" xfId="0" applyFont="1" applyFill="1" applyBorder="1" applyAlignment="1">
      <alignment horizontal="center" vertical="center" wrapText="1"/>
    </xf>
    <xf numFmtId="0" fontId="6" fillId="10" borderId="36" xfId="0" applyFont="1" applyFill="1" applyBorder="1" applyAlignment="1">
      <alignment horizontal="center" vertical="center" wrapText="1"/>
    </xf>
    <xf numFmtId="0" fontId="6" fillId="10" borderId="0" xfId="0" applyFont="1" applyFill="1" applyBorder="1" applyAlignment="1">
      <alignment horizontal="center" vertical="center" wrapText="1"/>
    </xf>
    <xf numFmtId="0" fontId="6" fillId="10" borderId="52" xfId="0" applyFont="1" applyFill="1" applyBorder="1" applyAlignment="1">
      <alignment horizontal="center" vertical="center" wrapText="1"/>
    </xf>
    <xf numFmtId="0" fontId="6" fillId="10" borderId="23" xfId="0" applyFont="1" applyFill="1" applyBorder="1" applyAlignment="1">
      <alignment horizontal="center" vertical="center" wrapText="1"/>
    </xf>
    <xf numFmtId="0" fontId="6" fillId="10" borderId="4" xfId="0" applyFont="1" applyFill="1" applyBorder="1" applyAlignment="1">
      <alignment horizontal="center" vertical="center" wrapText="1"/>
    </xf>
    <xf numFmtId="0" fontId="6" fillId="10" borderId="24" xfId="0" applyFont="1" applyFill="1" applyBorder="1" applyAlignment="1">
      <alignment horizontal="center" vertical="center" wrapText="1"/>
    </xf>
  </cellXfs>
  <cellStyles count="6">
    <cellStyle name="Hipervínculo" xfId="3" builtinId="8"/>
    <cellStyle name="Hipervínculo 2" xfId="5" xr:uid="{8402B7E3-66E4-4D04-B7FF-375C39DE91DE}"/>
    <cellStyle name="Millares" xfId="2" builtinId="3"/>
    <cellStyle name="Normal" xfId="0" builtinId="0"/>
    <cellStyle name="Normal 2" xfId="4" xr:uid="{6429D287-0CE1-4B7B-9538-4412C46FB52A}"/>
    <cellStyle name="Porcentaje" xfId="1" builtinId="5"/>
  </cellStyles>
  <dxfs count="19">
    <dxf>
      <fill>
        <patternFill>
          <bgColor theme="1" tint="0.499984740745262"/>
        </patternFill>
      </fill>
    </dxf>
    <dxf>
      <font>
        <color auto="1"/>
      </font>
      <fill>
        <patternFill>
          <bgColor rgb="FFEF662F"/>
        </patternFill>
      </fill>
    </dxf>
    <dxf>
      <fill>
        <patternFill>
          <bgColor rgb="FFFF0000"/>
        </patternFill>
      </fill>
    </dxf>
    <dxf>
      <fill>
        <patternFill>
          <bgColor rgb="FFFFFF00"/>
        </patternFill>
      </fill>
    </dxf>
    <dxf>
      <fill>
        <patternFill>
          <bgColor theme="9"/>
        </patternFill>
      </fill>
    </dxf>
    <dxf>
      <fill>
        <patternFill>
          <bgColor theme="1" tint="0.499984740745262"/>
        </patternFill>
      </fill>
    </dxf>
    <dxf>
      <font>
        <color auto="1"/>
      </font>
      <fill>
        <patternFill>
          <bgColor rgb="FFEF662F"/>
        </patternFill>
      </fill>
    </dxf>
    <dxf>
      <fill>
        <patternFill>
          <bgColor rgb="FFFF0000"/>
        </patternFill>
      </fill>
    </dxf>
    <dxf>
      <fill>
        <patternFill>
          <bgColor rgb="FFFFFF00"/>
        </patternFill>
      </fill>
    </dxf>
    <dxf>
      <fill>
        <patternFill>
          <bgColor theme="9"/>
        </patternFill>
      </fill>
    </dxf>
    <dxf>
      <fill>
        <patternFill>
          <bgColor theme="8" tint="0.39994506668294322"/>
        </patternFill>
      </fill>
    </dxf>
    <dxf>
      <font>
        <color auto="1"/>
      </font>
      <fill>
        <patternFill>
          <bgColor theme="9"/>
        </patternFill>
      </fill>
    </dxf>
    <dxf>
      <fill>
        <patternFill>
          <bgColor rgb="FFFF6600"/>
        </patternFill>
      </fill>
    </dxf>
    <dxf>
      <fill>
        <patternFill>
          <bgColor rgb="FFFF0000"/>
        </patternFill>
      </fill>
    </dxf>
    <dxf>
      <font>
        <color auto="1"/>
      </font>
      <fill>
        <patternFill>
          <bgColor rgb="FFEF662F"/>
        </patternFill>
      </fill>
    </dxf>
    <dxf>
      <fill>
        <patternFill>
          <bgColor rgb="FFFF0000"/>
        </patternFill>
      </fill>
    </dxf>
    <dxf>
      <fill>
        <patternFill>
          <bgColor rgb="FFFFFF00"/>
        </patternFill>
      </fill>
    </dxf>
    <dxf>
      <fill>
        <patternFill>
          <bgColor theme="9"/>
        </patternFill>
      </fill>
    </dxf>
    <dxf>
      <fill>
        <patternFill>
          <bgColor theme="1" tint="0.499984740745262"/>
        </patternFill>
      </fill>
    </dxf>
  </dxfs>
  <tableStyles count="0" defaultTableStyle="TableStyleMedium2" defaultPivotStyle="PivotStyleLight16"/>
  <colors>
    <mruColors>
      <color rgb="FFFF000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chemeClr val="tx1">
                    <a:lumMod val="65000"/>
                    <a:lumOff val="35000"/>
                  </a:schemeClr>
                </a:solidFill>
                <a:latin typeface="+mn-lt"/>
                <a:ea typeface="+mn-ea"/>
                <a:cs typeface="+mn-cs"/>
              </a:defRPr>
            </a:pPr>
            <a:r>
              <a:rPr lang="en-US" sz="2000" b="1"/>
              <a:t>Lineas Meta de Implementación</a:t>
            </a:r>
          </a:p>
        </c:rich>
      </c:tx>
      <c:layout>
        <c:manualLayout>
          <c:xMode val="edge"/>
          <c:yMode val="edge"/>
          <c:x val="0.21711270559606902"/>
          <c:y val="2.7945192216713866E-2"/>
        </c:manualLayout>
      </c:layout>
      <c:overlay val="0"/>
      <c:spPr>
        <a:noFill/>
        <a:ln>
          <a:noFill/>
        </a:ln>
        <a:effectLst/>
      </c:spPr>
    </c:title>
    <c:autoTitleDeleted val="0"/>
    <c:plotArea>
      <c:layout>
        <c:manualLayout>
          <c:layoutTarget val="inner"/>
          <c:xMode val="edge"/>
          <c:yMode val="edge"/>
          <c:x val="9.0933903482711062E-2"/>
          <c:y val="0.20210584015398952"/>
          <c:w val="0.70060092803193141"/>
          <c:h val="0.65483531284557117"/>
        </c:manualLayout>
      </c:layout>
      <c:barChart>
        <c:barDir val="col"/>
        <c:grouping val="clustered"/>
        <c:varyColors val="0"/>
        <c:ser>
          <c:idx val="0"/>
          <c:order val="0"/>
          <c:tx>
            <c:strRef>
              <c:f>'Diagrama 1'!$A$19</c:f>
              <c:strCache>
                <c:ptCount val="1"/>
                <c:pt idx="0">
                  <c:v>Críticos</c:v>
                </c:pt>
              </c:strCache>
            </c:strRef>
          </c:tx>
          <c:spPr>
            <a:solidFill>
              <a:schemeClr val="accent1"/>
            </a:solidFill>
            <a:ln>
              <a:noFill/>
            </a:ln>
            <a:effectLst/>
          </c:spPr>
          <c:invertIfNegative val="0"/>
          <c:cat>
            <c:strRef>
              <c:f>'Diagrama 1'!$B$18</c:f>
              <c:strCache>
                <c:ptCount val="1"/>
                <c:pt idx="0">
                  <c:v>Logro Alcanzado</c:v>
                </c:pt>
              </c:strCache>
            </c:strRef>
          </c:cat>
          <c:val>
            <c:numRef>
              <c:f>'Diagrama 1'!$B$19</c:f>
              <c:numCache>
                <c:formatCode>0.0%</c:formatCode>
                <c:ptCount val="1"/>
                <c:pt idx="0">
                  <c:v>0</c:v>
                </c:pt>
              </c:numCache>
            </c:numRef>
          </c:val>
          <c:extLst>
            <c:ext xmlns:c16="http://schemas.microsoft.com/office/drawing/2014/chart" uri="{C3380CC4-5D6E-409C-BE32-E72D297353CC}">
              <c16:uniqueId val="{00000000-EC5F-4529-AA37-E06F083D074E}"/>
            </c:ext>
          </c:extLst>
        </c:ser>
        <c:ser>
          <c:idx val="1"/>
          <c:order val="1"/>
          <c:tx>
            <c:strRef>
              <c:f>'Diagrama 1'!$A$20</c:f>
              <c:strCache>
                <c:ptCount val="1"/>
                <c:pt idx="0">
                  <c:v>Mayores</c:v>
                </c:pt>
              </c:strCache>
            </c:strRef>
          </c:tx>
          <c:spPr>
            <a:solidFill>
              <a:schemeClr val="accent2"/>
            </a:solidFill>
            <a:ln>
              <a:noFill/>
            </a:ln>
            <a:effectLst/>
          </c:spPr>
          <c:invertIfNegative val="0"/>
          <c:cat>
            <c:strRef>
              <c:f>'Diagrama 1'!$B$18</c:f>
              <c:strCache>
                <c:ptCount val="1"/>
                <c:pt idx="0">
                  <c:v>Logro Alcanzado</c:v>
                </c:pt>
              </c:strCache>
            </c:strRef>
          </c:cat>
          <c:val>
            <c:numRef>
              <c:f>'Diagrama 1'!$B$20</c:f>
              <c:numCache>
                <c:formatCode>0.0%</c:formatCode>
                <c:ptCount val="1"/>
                <c:pt idx="0">
                  <c:v>0</c:v>
                </c:pt>
              </c:numCache>
            </c:numRef>
          </c:val>
          <c:extLst>
            <c:ext xmlns:c16="http://schemas.microsoft.com/office/drawing/2014/chart" uri="{C3380CC4-5D6E-409C-BE32-E72D297353CC}">
              <c16:uniqueId val="{00000000-CECC-4CD1-A5FE-3FC11D61938B}"/>
            </c:ext>
          </c:extLst>
        </c:ser>
        <c:ser>
          <c:idx val="2"/>
          <c:order val="2"/>
          <c:tx>
            <c:strRef>
              <c:f>'Diagrama 1'!$A$21</c:f>
              <c:strCache>
                <c:ptCount val="1"/>
                <c:pt idx="0">
                  <c:v>Menores</c:v>
                </c:pt>
              </c:strCache>
            </c:strRef>
          </c:tx>
          <c:spPr>
            <a:solidFill>
              <a:schemeClr val="accent3"/>
            </a:solidFill>
            <a:ln>
              <a:noFill/>
            </a:ln>
            <a:effectLst/>
          </c:spPr>
          <c:invertIfNegative val="0"/>
          <c:cat>
            <c:strRef>
              <c:f>'Diagrama 1'!$B$18</c:f>
              <c:strCache>
                <c:ptCount val="1"/>
                <c:pt idx="0">
                  <c:v>Logro Alcanzado</c:v>
                </c:pt>
              </c:strCache>
            </c:strRef>
          </c:cat>
          <c:val>
            <c:numRef>
              <c:f>'Diagrama 1'!$B$21</c:f>
              <c:numCache>
                <c:formatCode>0.0%</c:formatCode>
                <c:ptCount val="1"/>
                <c:pt idx="0">
                  <c:v>0</c:v>
                </c:pt>
              </c:numCache>
            </c:numRef>
          </c:val>
          <c:extLst>
            <c:ext xmlns:c16="http://schemas.microsoft.com/office/drawing/2014/chart" uri="{C3380CC4-5D6E-409C-BE32-E72D297353CC}">
              <c16:uniqueId val="{00000001-CECC-4CD1-A5FE-3FC11D61938B}"/>
            </c:ext>
          </c:extLst>
        </c:ser>
        <c:ser>
          <c:idx val="3"/>
          <c:order val="3"/>
          <c:tx>
            <c:strRef>
              <c:f>'Diagrama 1'!$A$22</c:f>
              <c:strCache>
                <c:ptCount val="1"/>
                <c:pt idx="0">
                  <c:v>Total</c:v>
                </c:pt>
              </c:strCache>
            </c:strRef>
          </c:tx>
          <c:spPr>
            <a:solidFill>
              <a:schemeClr val="accent4"/>
            </a:solidFill>
            <a:ln>
              <a:noFill/>
            </a:ln>
            <a:effectLst/>
          </c:spPr>
          <c:invertIfNegative val="0"/>
          <c:cat>
            <c:strRef>
              <c:f>'Diagrama 1'!$B$18</c:f>
              <c:strCache>
                <c:ptCount val="1"/>
                <c:pt idx="0">
                  <c:v>Logro Alcanzado</c:v>
                </c:pt>
              </c:strCache>
            </c:strRef>
          </c:cat>
          <c:val>
            <c:numRef>
              <c:f>'Diagrama 1'!$B$22</c:f>
              <c:numCache>
                <c:formatCode>0%</c:formatCode>
                <c:ptCount val="1"/>
                <c:pt idx="0">
                  <c:v>0</c:v>
                </c:pt>
              </c:numCache>
            </c:numRef>
          </c:val>
          <c:extLst>
            <c:ext xmlns:c16="http://schemas.microsoft.com/office/drawing/2014/chart" uri="{C3380CC4-5D6E-409C-BE32-E72D297353CC}">
              <c16:uniqueId val="{00000002-CECC-4CD1-A5FE-3FC11D61938B}"/>
            </c:ext>
          </c:extLst>
        </c:ser>
        <c:dLbls>
          <c:showLegendKey val="0"/>
          <c:showVal val="0"/>
          <c:showCatName val="0"/>
          <c:showSerName val="0"/>
          <c:showPercent val="0"/>
          <c:showBubbleSize val="0"/>
        </c:dLbls>
        <c:gapWidth val="75"/>
        <c:overlap val="-25"/>
        <c:axId val="102494416"/>
        <c:axId val="102494976"/>
      </c:barChart>
      <c:catAx>
        <c:axId val="102494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2494976"/>
        <c:crosses val="autoZero"/>
        <c:auto val="1"/>
        <c:lblAlgn val="ctr"/>
        <c:lblOffset val="100"/>
        <c:noMultiLvlLbl val="0"/>
      </c:catAx>
      <c:valAx>
        <c:axId val="102494976"/>
        <c:scaling>
          <c:orientation val="minMax"/>
          <c:max val="1"/>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24944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Cumplimiento por Criterio</a:t>
            </a:r>
          </a:p>
        </c:rich>
      </c:tx>
      <c:overlay val="0"/>
      <c:spPr>
        <a:noFill/>
        <a:ln>
          <a:noFill/>
        </a:ln>
        <a:effectLst/>
      </c:spPr>
    </c:title>
    <c:autoTitleDeleted val="0"/>
    <c:plotArea>
      <c:layout>
        <c:manualLayout>
          <c:layoutTarget val="inner"/>
          <c:xMode val="edge"/>
          <c:yMode val="edge"/>
          <c:x val="0.32492490162867571"/>
          <c:y val="0.20793995791848333"/>
          <c:w val="0.37000271517784417"/>
          <c:h val="0.67260984938866109"/>
        </c:manualLayout>
      </c:layout>
      <c:radarChart>
        <c:radarStyle val="marker"/>
        <c:varyColors val="0"/>
        <c:ser>
          <c:idx val="0"/>
          <c:order val="0"/>
          <c:tx>
            <c:strRef>
              <c:f>'Diagrama 3'!$B$1</c:f>
              <c:strCache>
                <c:ptCount val="1"/>
                <c:pt idx="0">
                  <c:v>Puntaje Ajustado</c:v>
                </c:pt>
              </c:strCache>
            </c:strRef>
          </c:tx>
          <c:spPr>
            <a:ln w="28575" cap="rnd">
              <a:solidFill>
                <a:schemeClr val="accent1"/>
              </a:solidFill>
              <a:round/>
            </a:ln>
            <a:effectLst/>
          </c:spPr>
          <c:marker>
            <c:symbol val="none"/>
          </c:marker>
          <c:cat>
            <c:strRef>
              <c:f>'Diagrama 3'!$A$2:$A$10</c:f>
              <c:strCache>
                <c:ptCount val="9"/>
                <c:pt idx="0">
                  <c:v>1- Inscripción</c:v>
                </c:pt>
                <c:pt idx="1">
                  <c:v>2- Definición de Responsables</c:v>
                </c:pt>
                <c:pt idx="2">
                  <c:v>3- Normatividad</c:v>
                </c:pt>
                <c:pt idx="3">
                  <c:v>4- Documentación del Programa</c:v>
                </c:pt>
                <c:pt idx="4">
                  <c:v>5- Estadísticas</c:v>
                </c:pt>
                <c:pt idx="5">
                  <c:v>6- Gestión del Riesgo</c:v>
                </c:pt>
                <c:pt idx="6">
                  <c:v>7- Reporte de Eventos</c:v>
                </c:pt>
                <c:pt idx="7">
                  <c:v>8- Programa de Capacitación</c:v>
                </c:pt>
                <c:pt idx="8">
                  <c:v>9- Conocimiento Página Web</c:v>
                </c:pt>
              </c:strCache>
            </c:strRef>
          </c:cat>
          <c:val>
            <c:numRef>
              <c:f>'Diagrama 3'!$B$2:$B$10</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9006-49F9-B2F1-5886C9656941}"/>
            </c:ext>
          </c:extLst>
        </c:ser>
        <c:dLbls>
          <c:showLegendKey val="0"/>
          <c:showVal val="0"/>
          <c:showCatName val="0"/>
          <c:showSerName val="0"/>
          <c:showPercent val="0"/>
          <c:showBubbleSize val="0"/>
        </c:dLbls>
        <c:axId val="104712400"/>
        <c:axId val="104712960"/>
      </c:radarChart>
      <c:catAx>
        <c:axId val="10471240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4712960"/>
        <c:crosses val="autoZero"/>
        <c:auto val="1"/>
        <c:lblAlgn val="ctr"/>
        <c:lblOffset val="100"/>
        <c:noMultiLvlLbl val="0"/>
      </c:catAx>
      <c:valAx>
        <c:axId val="10471296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04712400"/>
        <c:crosses val="autoZero"/>
        <c:crossBetween val="between"/>
        <c:majorUnit val="0.2"/>
        <c:minorUnit val="5.000000000000001E-2"/>
      </c:valAx>
      <c:spPr>
        <a:noFill/>
        <a:ln>
          <a:noFill/>
        </a:ln>
        <a:effectLst/>
      </c:spPr>
    </c:plotArea>
    <c:legend>
      <c:legendPos val="b"/>
      <c:legendEntry>
        <c:idx val="0"/>
        <c:delete val="1"/>
      </c:legendEntry>
      <c:layout>
        <c:manualLayout>
          <c:xMode val="edge"/>
          <c:yMode val="edge"/>
          <c:x val="0.83592212452042713"/>
          <c:y val="4.7558777391029039E-2"/>
          <c:w val="0"/>
          <c:h val="2.020201484609484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381000</xdr:colOff>
      <xdr:row>0</xdr:row>
      <xdr:rowOff>19050</xdr:rowOff>
    </xdr:from>
    <xdr:to>
      <xdr:col>1</xdr:col>
      <xdr:colOff>657225</xdr:colOff>
      <xdr:row>2</xdr:row>
      <xdr:rowOff>83681</xdr:rowOff>
    </xdr:to>
    <xdr:pic>
      <xdr:nvPicPr>
        <xdr:cNvPr id="2" name="Imagen 1">
          <a:extLst>
            <a:ext uri="{FF2B5EF4-FFF2-40B4-BE49-F238E27FC236}">
              <a16:creationId xmlns:a16="http://schemas.microsoft.com/office/drawing/2014/main" id="{A4763950-38CA-42D4-BFFB-A9C2F1F213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0" y="19050"/>
          <a:ext cx="1038225" cy="4519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1408340</xdr:colOff>
      <xdr:row>0</xdr:row>
      <xdr:rowOff>0</xdr:rowOff>
    </xdr:from>
    <xdr:to>
      <xdr:col>2</xdr:col>
      <xdr:colOff>4335</xdr:colOff>
      <xdr:row>3</xdr:row>
      <xdr:rowOff>2769</xdr:rowOff>
    </xdr:to>
    <xdr:pic>
      <xdr:nvPicPr>
        <xdr:cNvPr id="3" name="Imagen 9">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6940" y="190500"/>
          <a:ext cx="1079046" cy="5755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486834</xdr:colOff>
      <xdr:row>0</xdr:row>
      <xdr:rowOff>45286</xdr:rowOff>
    </xdr:from>
    <xdr:to>
      <xdr:col>2</xdr:col>
      <xdr:colOff>2751667</xdr:colOff>
      <xdr:row>3</xdr:row>
      <xdr:rowOff>116416</xdr:rowOff>
    </xdr:to>
    <xdr:pic>
      <xdr:nvPicPr>
        <xdr:cNvPr id="4" name="Imagen 3" descr="LOGO INVIMA">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4251" y="45286"/>
          <a:ext cx="2264833" cy="64263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2241</xdr:colOff>
      <xdr:row>0</xdr:row>
      <xdr:rowOff>151276</xdr:rowOff>
    </xdr:from>
    <xdr:to>
      <xdr:col>12</xdr:col>
      <xdr:colOff>742950</xdr:colOff>
      <xdr:row>21</xdr:row>
      <xdr:rowOff>50425</xdr:rowOff>
    </xdr:to>
    <xdr:graphicFrame macro="">
      <xdr:nvGraphicFramePr>
        <xdr:cNvPr id="2" name="Gráfico 1">
          <a:extLst>
            <a:ext uri="{FF2B5EF4-FFF2-40B4-BE49-F238E27FC236}">
              <a16:creationId xmlns:a16="http://schemas.microsoft.com/office/drawing/2014/main" id="{6CAD32E4-58C6-4C09-91BF-88E85AD850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0.59523</cdr:x>
      <cdr:y>0.24799</cdr:y>
    </cdr:from>
    <cdr:to>
      <cdr:x>0.79146</cdr:x>
      <cdr:y>0.24894</cdr:y>
    </cdr:to>
    <cdr:cxnSp macro="">
      <cdr:nvCxnSpPr>
        <cdr:cNvPr id="14" name="Conector recto 13">
          <a:extLst xmlns:a="http://schemas.openxmlformats.org/drawingml/2006/main">
            <a:ext uri="{FF2B5EF4-FFF2-40B4-BE49-F238E27FC236}">
              <a16:creationId xmlns:a16="http://schemas.microsoft.com/office/drawing/2014/main" id="{7BCBA03A-6AC7-4A1F-B1FA-F129139E51EE}"/>
            </a:ext>
          </a:extLst>
        </cdr:cNvPr>
        <cdr:cNvCxnSpPr/>
      </cdr:nvCxnSpPr>
      <cdr:spPr>
        <a:xfrm xmlns:a="http://schemas.openxmlformats.org/drawingml/2006/main" flipV="1">
          <a:off x="4115068" y="1014329"/>
          <a:ext cx="1356617" cy="3882"/>
        </a:xfrm>
        <a:prstGeom xmlns:a="http://schemas.openxmlformats.org/drawingml/2006/main" prst="line">
          <a:avLst/>
        </a:prstGeom>
        <a:ln xmlns:a="http://schemas.openxmlformats.org/drawingml/2006/main" w="19050">
          <a:solidFill>
            <a:srgbClr val="7030A0"/>
          </a:solidFill>
        </a:ln>
      </cdr:spPr>
      <cdr:style>
        <a:lnRef xmlns:a="http://schemas.openxmlformats.org/drawingml/2006/main" idx="2">
          <a:schemeClr val="accent6"/>
        </a:lnRef>
        <a:fillRef xmlns:a="http://schemas.openxmlformats.org/drawingml/2006/main" idx="0">
          <a:schemeClr val="accent6"/>
        </a:fillRef>
        <a:effectRef xmlns:a="http://schemas.openxmlformats.org/drawingml/2006/main" idx="1">
          <a:schemeClr val="accent6"/>
        </a:effectRef>
        <a:fontRef xmlns:a="http://schemas.openxmlformats.org/drawingml/2006/main" idx="minor">
          <a:schemeClr val="tx1"/>
        </a:fontRef>
      </cdr:style>
    </cdr:cxnSp>
  </cdr:relSizeAnchor>
  <cdr:relSizeAnchor xmlns:cdr="http://schemas.openxmlformats.org/drawingml/2006/chartDrawing">
    <cdr:from>
      <cdr:x>0.80239</cdr:x>
      <cdr:y>0.19216</cdr:y>
    </cdr:from>
    <cdr:to>
      <cdr:x>0.94741</cdr:x>
      <cdr:y>0.24785</cdr:y>
    </cdr:to>
    <cdr:sp macro="" textlink="">
      <cdr:nvSpPr>
        <cdr:cNvPr id="19" name="CuadroTexto 1">
          <a:extLst xmlns:a="http://schemas.openxmlformats.org/drawingml/2006/main">
            <a:ext uri="{FF2B5EF4-FFF2-40B4-BE49-F238E27FC236}">
              <a16:creationId xmlns:a16="http://schemas.microsoft.com/office/drawing/2014/main" id="{6EB0E641-36C3-473C-A1F7-E19BA12D00B5}"/>
            </a:ext>
          </a:extLst>
        </cdr:cNvPr>
        <cdr:cNvSpPr txBox="1"/>
      </cdr:nvSpPr>
      <cdr:spPr>
        <a:xfrm xmlns:a="http://schemas.openxmlformats.org/drawingml/2006/main">
          <a:off x="5548018" y="785961"/>
          <a:ext cx="1002722" cy="22778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1000"/>
            <a:t>Implementado</a:t>
          </a:r>
        </a:p>
      </cdr:txBody>
    </cdr:sp>
  </cdr:relSizeAnchor>
  <cdr:relSizeAnchor xmlns:cdr="http://schemas.openxmlformats.org/drawingml/2006/chartDrawing">
    <cdr:from>
      <cdr:x>0.80337</cdr:x>
      <cdr:y>0.30829</cdr:y>
    </cdr:from>
    <cdr:to>
      <cdr:x>0.94839</cdr:x>
      <cdr:y>0.36398</cdr:y>
    </cdr:to>
    <cdr:sp macro="" textlink="">
      <cdr:nvSpPr>
        <cdr:cNvPr id="20" name="CuadroTexto 1">
          <a:extLst xmlns:a="http://schemas.openxmlformats.org/drawingml/2006/main">
            <a:ext uri="{FF2B5EF4-FFF2-40B4-BE49-F238E27FC236}">
              <a16:creationId xmlns:a16="http://schemas.microsoft.com/office/drawing/2014/main" id="{2AC42897-4E4F-4B82-B08C-8AAC36DBE6AB}"/>
            </a:ext>
          </a:extLst>
        </cdr:cNvPr>
        <cdr:cNvSpPr txBox="1"/>
      </cdr:nvSpPr>
      <cdr:spPr>
        <a:xfrm xmlns:a="http://schemas.openxmlformats.org/drawingml/2006/main">
          <a:off x="5554767" y="1260951"/>
          <a:ext cx="1002723" cy="22778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1000"/>
            <a:t>En Implementación</a:t>
          </a:r>
        </a:p>
      </cdr:txBody>
    </cdr:sp>
  </cdr:relSizeAnchor>
  <cdr:relSizeAnchor xmlns:cdr="http://schemas.openxmlformats.org/drawingml/2006/chartDrawing">
    <cdr:from>
      <cdr:x>0.80343</cdr:x>
      <cdr:y>0.58587</cdr:y>
    </cdr:from>
    <cdr:to>
      <cdr:x>0.94845</cdr:x>
      <cdr:y>0.64156</cdr:y>
    </cdr:to>
    <cdr:sp macro="" textlink="">
      <cdr:nvSpPr>
        <cdr:cNvPr id="15" name="CuadroTexto 1">
          <a:extLst xmlns:a="http://schemas.openxmlformats.org/drawingml/2006/main">
            <a:ext uri="{FF2B5EF4-FFF2-40B4-BE49-F238E27FC236}">
              <a16:creationId xmlns:a16="http://schemas.microsoft.com/office/drawing/2014/main" id="{46E761CB-0C8A-499D-A029-6E31A951A1CF}"/>
            </a:ext>
          </a:extLst>
        </cdr:cNvPr>
        <cdr:cNvSpPr txBox="1"/>
      </cdr:nvSpPr>
      <cdr:spPr>
        <a:xfrm xmlns:a="http://schemas.openxmlformats.org/drawingml/2006/main">
          <a:off x="5555230" y="2396300"/>
          <a:ext cx="1002723" cy="22778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1000"/>
            <a:t>No</a:t>
          </a:r>
          <a:r>
            <a:rPr lang="es-CO" sz="1000" baseline="0"/>
            <a:t> implementado</a:t>
          </a:r>
          <a:endParaRPr lang="es-CO" sz="1000"/>
        </a:p>
      </cdr:txBody>
    </cdr:sp>
  </cdr:relSizeAnchor>
  <cdr:relSizeAnchor xmlns:cdr="http://schemas.openxmlformats.org/drawingml/2006/chartDrawing">
    <cdr:from>
      <cdr:x>0.12406</cdr:x>
      <cdr:y>0.42063</cdr:y>
    </cdr:from>
    <cdr:to>
      <cdr:x>0.27356</cdr:x>
      <cdr:y>0.42101</cdr:y>
    </cdr:to>
    <cdr:cxnSp macro="">
      <cdr:nvCxnSpPr>
        <cdr:cNvPr id="28" name="Conector recto 27">
          <a:extLst xmlns:a="http://schemas.openxmlformats.org/drawingml/2006/main">
            <a:ext uri="{FF2B5EF4-FFF2-40B4-BE49-F238E27FC236}">
              <a16:creationId xmlns:a16="http://schemas.microsoft.com/office/drawing/2014/main" id="{7BCBA03A-6AC7-4A1F-B1FA-F129139E51EE}"/>
            </a:ext>
          </a:extLst>
        </cdr:cNvPr>
        <cdr:cNvCxnSpPr/>
      </cdr:nvCxnSpPr>
      <cdr:spPr>
        <a:xfrm xmlns:a="http://schemas.openxmlformats.org/drawingml/2006/main">
          <a:off x="857934" y="1720433"/>
          <a:ext cx="1033877" cy="1554"/>
        </a:xfrm>
        <a:prstGeom xmlns:a="http://schemas.openxmlformats.org/drawingml/2006/main" prst="line">
          <a:avLst/>
        </a:prstGeom>
        <a:ln xmlns:a="http://schemas.openxmlformats.org/drawingml/2006/main" w="19050">
          <a:solidFill>
            <a:srgbClr val="7030A0"/>
          </a:solidFill>
        </a:ln>
      </cdr:spPr>
      <cdr:style>
        <a:lnRef xmlns:a="http://schemas.openxmlformats.org/drawingml/2006/main" idx="2">
          <a:schemeClr val="accent6"/>
        </a:lnRef>
        <a:fillRef xmlns:a="http://schemas.openxmlformats.org/drawingml/2006/main" idx="0">
          <a:schemeClr val="accent6"/>
        </a:fillRef>
        <a:effectRef xmlns:a="http://schemas.openxmlformats.org/drawingml/2006/main" idx="1">
          <a:schemeClr val="accent6"/>
        </a:effectRef>
        <a:fontRef xmlns:a="http://schemas.openxmlformats.org/drawingml/2006/main" idx="minor">
          <a:schemeClr val="tx1"/>
        </a:fontRef>
      </cdr:style>
    </cdr:cxnSp>
  </cdr:relSizeAnchor>
  <cdr:relSizeAnchor xmlns:cdr="http://schemas.openxmlformats.org/drawingml/2006/chartDrawing">
    <cdr:from>
      <cdr:x>0.28425</cdr:x>
      <cdr:y>0.67377</cdr:y>
    </cdr:from>
    <cdr:to>
      <cdr:x>0.43376</cdr:x>
      <cdr:y>0.67415</cdr:y>
    </cdr:to>
    <cdr:cxnSp macro="">
      <cdr:nvCxnSpPr>
        <cdr:cNvPr id="31" name="Conector recto 30">
          <a:extLst xmlns:a="http://schemas.openxmlformats.org/drawingml/2006/main">
            <a:ext uri="{FF2B5EF4-FFF2-40B4-BE49-F238E27FC236}">
              <a16:creationId xmlns:a16="http://schemas.microsoft.com/office/drawing/2014/main" id="{7BCBA03A-6AC7-4A1F-B1FA-F129139E51EE}"/>
            </a:ext>
          </a:extLst>
        </cdr:cNvPr>
        <cdr:cNvCxnSpPr/>
      </cdr:nvCxnSpPr>
      <cdr:spPr>
        <a:xfrm xmlns:a="http://schemas.openxmlformats.org/drawingml/2006/main">
          <a:off x="1965747" y="2755824"/>
          <a:ext cx="1033947" cy="1554"/>
        </a:xfrm>
        <a:prstGeom xmlns:a="http://schemas.openxmlformats.org/drawingml/2006/main" prst="line">
          <a:avLst/>
        </a:prstGeom>
        <a:ln xmlns:a="http://schemas.openxmlformats.org/drawingml/2006/main" w="19050">
          <a:solidFill>
            <a:srgbClr val="7030A0"/>
          </a:solidFill>
        </a:ln>
      </cdr:spPr>
      <cdr:style>
        <a:lnRef xmlns:a="http://schemas.openxmlformats.org/drawingml/2006/main" idx="2">
          <a:schemeClr val="accent6"/>
        </a:lnRef>
        <a:fillRef xmlns:a="http://schemas.openxmlformats.org/drawingml/2006/main" idx="0">
          <a:schemeClr val="accent6"/>
        </a:fillRef>
        <a:effectRef xmlns:a="http://schemas.openxmlformats.org/drawingml/2006/main" idx="1">
          <a:schemeClr val="accent6"/>
        </a:effectRef>
        <a:fontRef xmlns:a="http://schemas.openxmlformats.org/drawingml/2006/main" idx="minor">
          <a:schemeClr val="tx1"/>
        </a:fontRef>
      </cdr:style>
    </cdr:cxnSp>
  </cdr:relSizeAnchor>
  <cdr:relSizeAnchor xmlns:cdr="http://schemas.openxmlformats.org/drawingml/2006/chartDrawing">
    <cdr:from>
      <cdr:x>0.44447</cdr:x>
      <cdr:y>0.82082</cdr:y>
    </cdr:from>
    <cdr:to>
      <cdr:x>0.59398</cdr:x>
      <cdr:y>0.8212</cdr:y>
    </cdr:to>
    <cdr:cxnSp macro="">
      <cdr:nvCxnSpPr>
        <cdr:cNvPr id="32" name="Conector recto 31">
          <a:extLst xmlns:a="http://schemas.openxmlformats.org/drawingml/2006/main">
            <a:ext uri="{FF2B5EF4-FFF2-40B4-BE49-F238E27FC236}">
              <a16:creationId xmlns:a16="http://schemas.microsoft.com/office/drawing/2014/main" id="{7BCBA03A-6AC7-4A1F-B1FA-F129139E51EE}"/>
            </a:ext>
          </a:extLst>
        </cdr:cNvPr>
        <cdr:cNvCxnSpPr/>
      </cdr:nvCxnSpPr>
      <cdr:spPr>
        <a:xfrm xmlns:a="http://schemas.openxmlformats.org/drawingml/2006/main">
          <a:off x="3073756" y="3357284"/>
          <a:ext cx="1033946" cy="1554"/>
        </a:xfrm>
        <a:prstGeom xmlns:a="http://schemas.openxmlformats.org/drawingml/2006/main" prst="line">
          <a:avLst/>
        </a:prstGeom>
        <a:ln xmlns:a="http://schemas.openxmlformats.org/drawingml/2006/main" w="19050">
          <a:solidFill>
            <a:srgbClr val="7030A0"/>
          </a:solidFill>
        </a:ln>
      </cdr:spPr>
      <cdr:style>
        <a:lnRef xmlns:a="http://schemas.openxmlformats.org/drawingml/2006/main" idx="2">
          <a:schemeClr val="accent6"/>
        </a:lnRef>
        <a:fillRef xmlns:a="http://schemas.openxmlformats.org/drawingml/2006/main" idx="0">
          <a:schemeClr val="accent6"/>
        </a:fillRef>
        <a:effectRef xmlns:a="http://schemas.openxmlformats.org/drawingml/2006/main" idx="1">
          <a:schemeClr val="accent6"/>
        </a:effectRef>
        <a:fontRef xmlns:a="http://schemas.openxmlformats.org/drawingml/2006/main" idx="minor">
          <a:schemeClr val="tx1"/>
        </a:fontRef>
      </cdr:style>
    </cdr:cxnSp>
  </cdr:relSizeAnchor>
  <cdr:relSizeAnchor xmlns:cdr="http://schemas.openxmlformats.org/drawingml/2006/chartDrawing">
    <cdr:from>
      <cdr:x>0.59544</cdr:x>
      <cdr:y>0.42082</cdr:y>
    </cdr:from>
    <cdr:to>
      <cdr:x>0.79167</cdr:x>
      <cdr:y>0.42177</cdr:y>
    </cdr:to>
    <cdr:cxnSp macro="">
      <cdr:nvCxnSpPr>
        <cdr:cNvPr id="33" name="Conector recto 32">
          <a:extLst xmlns:a="http://schemas.openxmlformats.org/drawingml/2006/main">
            <a:ext uri="{FF2B5EF4-FFF2-40B4-BE49-F238E27FC236}">
              <a16:creationId xmlns:a16="http://schemas.microsoft.com/office/drawing/2014/main" id="{7BCBA03A-6AC7-4A1F-B1FA-F129139E51EE}"/>
            </a:ext>
          </a:extLst>
        </cdr:cNvPr>
        <cdr:cNvCxnSpPr/>
      </cdr:nvCxnSpPr>
      <cdr:spPr>
        <a:xfrm xmlns:a="http://schemas.openxmlformats.org/drawingml/2006/main" flipV="1">
          <a:off x="4116704" y="1721199"/>
          <a:ext cx="1356679" cy="3886"/>
        </a:xfrm>
        <a:prstGeom xmlns:a="http://schemas.openxmlformats.org/drawingml/2006/main" prst="line">
          <a:avLst/>
        </a:prstGeom>
        <a:ln xmlns:a="http://schemas.openxmlformats.org/drawingml/2006/main" w="19050">
          <a:solidFill>
            <a:srgbClr val="7030A0"/>
          </a:solidFill>
        </a:ln>
      </cdr:spPr>
      <cdr:style>
        <a:lnRef xmlns:a="http://schemas.openxmlformats.org/drawingml/2006/main" idx="2">
          <a:schemeClr val="accent6"/>
        </a:lnRef>
        <a:fillRef xmlns:a="http://schemas.openxmlformats.org/drawingml/2006/main" idx="0">
          <a:schemeClr val="accent6"/>
        </a:fillRef>
        <a:effectRef xmlns:a="http://schemas.openxmlformats.org/drawingml/2006/main" idx="1">
          <a:schemeClr val="accent6"/>
        </a:effectRef>
        <a:fontRef xmlns:a="http://schemas.openxmlformats.org/drawingml/2006/main" idx="minor">
          <a:schemeClr val="tx1"/>
        </a:fontRef>
      </cdr:style>
    </cdr:cxnSp>
  </cdr:relSizeAnchor>
</c:userShapes>
</file>

<file path=xl/drawings/drawing5.xml><?xml version="1.0" encoding="utf-8"?>
<xdr:wsDr xmlns:xdr="http://schemas.openxmlformats.org/drawingml/2006/spreadsheetDrawing" xmlns:a="http://schemas.openxmlformats.org/drawingml/2006/main">
  <xdr:twoCellAnchor>
    <xdr:from>
      <xdr:col>2</xdr:col>
      <xdr:colOff>266700</xdr:colOff>
      <xdr:row>0</xdr:row>
      <xdr:rowOff>180974</xdr:rowOff>
    </xdr:from>
    <xdr:to>
      <xdr:col>9</xdr:col>
      <xdr:colOff>733425</xdr:colOff>
      <xdr:row>19</xdr:row>
      <xdr:rowOff>19049</xdr:rowOff>
    </xdr:to>
    <xdr:graphicFrame macro="">
      <xdr:nvGraphicFramePr>
        <xdr:cNvPr id="2" name="Gráfico 1">
          <a:extLst>
            <a:ext uri="{FF2B5EF4-FFF2-40B4-BE49-F238E27FC236}">
              <a16:creationId xmlns:a16="http://schemas.microsoft.com/office/drawing/2014/main" id="{E248F8B1-838A-4E94-97C6-2F17281BDD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009B6-CE8A-43DC-8C8D-5E05CAE94522}">
  <sheetPr>
    <tabColor rgb="FF7030A0"/>
  </sheetPr>
  <dimension ref="A1:BB501"/>
  <sheetViews>
    <sheetView view="pageBreakPreview" topLeftCell="A14" zoomScale="80" zoomScaleNormal="100" zoomScaleSheetLayoutView="80" workbookViewId="0">
      <selection activeCell="A60" sqref="A60:K60"/>
    </sheetView>
  </sheetViews>
  <sheetFormatPr baseColWidth="10" defaultColWidth="10.85546875" defaultRowHeight="15.75" x14ac:dyDescent="0.25"/>
  <cols>
    <col min="1" max="11" width="10.85546875" style="48"/>
    <col min="12" max="54" width="10.85546875" style="40"/>
    <col min="55" max="16384" width="10.85546875" style="48"/>
  </cols>
  <sheetData>
    <row r="1" spans="1:54" s="40" customFormat="1" ht="20.25" customHeight="1" x14ac:dyDescent="0.25">
      <c r="A1" s="188"/>
      <c r="B1" s="189"/>
      <c r="C1" s="192" t="s">
        <v>233</v>
      </c>
      <c r="D1" s="192"/>
      <c r="E1" s="192"/>
      <c r="F1" s="192"/>
      <c r="G1" s="192"/>
      <c r="H1" s="192"/>
      <c r="I1" s="192"/>
      <c r="J1" s="192"/>
      <c r="K1" s="193"/>
    </row>
    <row r="2" spans="1:54" s="40" customFormat="1" ht="10.5" customHeight="1" x14ac:dyDescent="0.25">
      <c r="A2" s="190"/>
      <c r="B2" s="191"/>
      <c r="C2" s="194"/>
      <c r="D2" s="194"/>
      <c r="E2" s="194"/>
      <c r="F2" s="194"/>
      <c r="G2" s="194"/>
      <c r="H2" s="194"/>
      <c r="I2" s="194"/>
      <c r="J2" s="194"/>
      <c r="K2" s="195"/>
    </row>
    <row r="3" spans="1:54" s="40" customFormat="1" ht="9" customHeight="1" x14ac:dyDescent="0.25">
      <c r="A3" s="190"/>
      <c r="B3" s="191"/>
      <c r="C3" s="194"/>
      <c r="D3" s="194"/>
      <c r="E3" s="194"/>
      <c r="F3" s="194"/>
      <c r="G3" s="194"/>
      <c r="H3" s="194"/>
      <c r="I3" s="194"/>
      <c r="J3" s="194"/>
      <c r="K3" s="195"/>
    </row>
    <row r="4" spans="1:54" s="44" customFormat="1" ht="6.75" customHeight="1" x14ac:dyDescent="0.25">
      <c r="A4" s="41"/>
      <c r="B4" s="42"/>
      <c r="C4" s="42"/>
      <c r="D4" s="42"/>
      <c r="E4" s="42"/>
      <c r="F4" s="42"/>
      <c r="G4" s="42"/>
      <c r="H4" s="42"/>
      <c r="I4" s="42"/>
      <c r="J4" s="42"/>
      <c r="K4" s="43"/>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row>
    <row r="5" spans="1:54" s="40" customFormat="1" ht="9.75" customHeight="1" x14ac:dyDescent="0.25">
      <c r="A5" s="45"/>
      <c r="B5" s="46"/>
      <c r="C5" s="46"/>
      <c r="D5" s="46"/>
      <c r="E5" s="46"/>
      <c r="F5" s="46"/>
      <c r="G5" s="46"/>
      <c r="H5" s="46"/>
      <c r="I5" s="46"/>
      <c r="J5" s="46"/>
      <c r="K5" s="47"/>
    </row>
    <row r="6" spans="1:54" ht="38.25" customHeight="1" x14ac:dyDescent="0.25">
      <c r="A6" s="154" t="s">
        <v>218</v>
      </c>
      <c r="B6" s="155"/>
      <c r="C6" s="155"/>
      <c r="D6" s="155"/>
      <c r="E6" s="155"/>
      <c r="F6" s="155"/>
      <c r="G6" s="155"/>
      <c r="H6" s="155"/>
      <c r="I6" s="155"/>
      <c r="J6" s="155"/>
      <c r="K6" s="156"/>
    </row>
    <row r="7" spans="1:54" s="40" customFormat="1" ht="4.5" customHeight="1" x14ac:dyDescent="0.25">
      <c r="A7" s="45"/>
      <c r="B7" s="46"/>
      <c r="C7" s="46"/>
      <c r="D7" s="46"/>
      <c r="E7" s="46"/>
      <c r="F7" s="46"/>
      <c r="G7" s="46"/>
      <c r="H7" s="46"/>
      <c r="I7" s="46"/>
      <c r="J7" s="46"/>
      <c r="K7" s="47"/>
    </row>
    <row r="8" spans="1:54" ht="42" customHeight="1" x14ac:dyDescent="0.25">
      <c r="A8" s="196" t="s">
        <v>198</v>
      </c>
      <c r="B8" s="155"/>
      <c r="C8" s="155"/>
      <c r="D8" s="155"/>
      <c r="E8" s="155"/>
      <c r="F8" s="155"/>
      <c r="G8" s="155"/>
      <c r="H8" s="155"/>
      <c r="I8" s="155"/>
      <c r="J8" s="155"/>
      <c r="K8" s="156"/>
    </row>
    <row r="9" spans="1:54" s="40" customFormat="1" ht="4.5" customHeight="1" x14ac:dyDescent="0.25">
      <c r="A9" s="49"/>
      <c r="B9" s="46"/>
      <c r="C9" s="46"/>
      <c r="D9" s="46"/>
      <c r="E9" s="46"/>
      <c r="F9" s="46"/>
      <c r="G9" s="46"/>
      <c r="H9" s="46"/>
      <c r="I9" s="46"/>
      <c r="J9" s="46"/>
      <c r="K9" s="47"/>
    </row>
    <row r="10" spans="1:54" x14ac:dyDescent="0.25">
      <c r="A10" s="197" t="s">
        <v>146</v>
      </c>
      <c r="B10" s="198"/>
      <c r="C10" s="198"/>
      <c r="D10" s="198"/>
      <c r="E10" s="198"/>
      <c r="F10" s="198"/>
      <c r="G10" s="198"/>
      <c r="H10" s="198"/>
      <c r="I10" s="198"/>
      <c r="J10" s="198"/>
      <c r="K10" s="199"/>
    </row>
    <row r="11" spans="1:54" ht="42" customHeight="1" x14ac:dyDescent="0.25">
      <c r="A11" s="154" t="s">
        <v>147</v>
      </c>
      <c r="B11" s="155"/>
      <c r="C11" s="155"/>
      <c r="D11" s="155"/>
      <c r="E11" s="155"/>
      <c r="F11" s="155"/>
      <c r="G11" s="155"/>
      <c r="H11" s="155"/>
      <c r="I11" s="155"/>
      <c r="J11" s="155"/>
      <c r="K11" s="156"/>
    </row>
    <row r="12" spans="1:54" ht="39.75" customHeight="1" x14ac:dyDescent="0.25">
      <c r="A12" s="154" t="s">
        <v>148</v>
      </c>
      <c r="B12" s="155"/>
      <c r="C12" s="155"/>
      <c r="D12" s="155"/>
      <c r="E12" s="155"/>
      <c r="F12" s="155"/>
      <c r="G12" s="155"/>
      <c r="H12" s="155"/>
      <c r="I12" s="155"/>
      <c r="J12" s="155"/>
      <c r="K12" s="156"/>
    </row>
    <row r="13" spans="1:54" ht="42" customHeight="1" x14ac:dyDescent="0.25">
      <c r="A13" s="154" t="s">
        <v>149</v>
      </c>
      <c r="B13" s="155"/>
      <c r="C13" s="155"/>
      <c r="D13" s="155"/>
      <c r="E13" s="155"/>
      <c r="F13" s="155"/>
      <c r="G13" s="155"/>
      <c r="H13" s="155"/>
      <c r="I13" s="155"/>
      <c r="J13" s="155"/>
      <c r="K13" s="156"/>
    </row>
    <row r="14" spans="1:54" ht="25.5" customHeight="1" x14ac:dyDescent="0.25">
      <c r="A14" s="154" t="s">
        <v>150</v>
      </c>
      <c r="B14" s="155"/>
      <c r="C14" s="155"/>
      <c r="D14" s="155"/>
      <c r="E14" s="155"/>
      <c r="F14" s="155"/>
      <c r="G14" s="155"/>
      <c r="H14" s="155"/>
      <c r="I14" s="155"/>
      <c r="J14" s="155"/>
      <c r="K14" s="156"/>
    </row>
    <row r="15" spans="1:54" ht="38.450000000000003" customHeight="1" x14ac:dyDescent="0.25">
      <c r="A15" s="154" t="s">
        <v>199</v>
      </c>
      <c r="B15" s="155"/>
      <c r="C15" s="155"/>
      <c r="D15" s="155"/>
      <c r="E15" s="155"/>
      <c r="F15" s="155"/>
      <c r="G15" s="155"/>
      <c r="H15" s="155"/>
      <c r="I15" s="155"/>
      <c r="J15" s="155"/>
      <c r="K15" s="156"/>
    </row>
    <row r="16" spans="1:54" ht="38.450000000000003" customHeight="1" x14ac:dyDescent="0.25">
      <c r="A16" s="154" t="s">
        <v>200</v>
      </c>
      <c r="B16" s="155"/>
      <c r="C16" s="155"/>
      <c r="D16" s="155"/>
      <c r="E16" s="155"/>
      <c r="F16" s="155"/>
      <c r="G16" s="155"/>
      <c r="H16" s="155"/>
      <c r="I16" s="155"/>
      <c r="J16" s="155"/>
      <c r="K16" s="156"/>
    </row>
    <row r="17" spans="1:54" ht="40.5" customHeight="1" x14ac:dyDescent="0.25">
      <c r="A17" s="185" t="s">
        <v>151</v>
      </c>
      <c r="B17" s="186"/>
      <c r="C17" s="186"/>
      <c r="D17" s="186"/>
      <c r="E17" s="186"/>
      <c r="F17" s="186"/>
      <c r="G17" s="186"/>
      <c r="H17" s="186"/>
      <c r="I17" s="186"/>
      <c r="J17" s="186"/>
      <c r="K17" s="187"/>
    </row>
    <row r="18" spans="1:54" ht="45.75" customHeight="1" x14ac:dyDescent="0.25">
      <c r="A18" s="157" t="s">
        <v>152</v>
      </c>
      <c r="B18" s="158"/>
      <c r="C18" s="158"/>
      <c r="D18" s="158"/>
      <c r="E18" s="158"/>
      <c r="F18" s="158"/>
      <c r="G18" s="158"/>
      <c r="H18" s="158"/>
      <c r="I18" s="158"/>
      <c r="J18" s="158"/>
      <c r="K18" s="159"/>
    </row>
    <row r="19" spans="1:54" ht="45.75" customHeight="1" x14ac:dyDescent="0.25">
      <c r="A19" s="157" t="s">
        <v>202</v>
      </c>
      <c r="B19" s="158"/>
      <c r="C19" s="158"/>
      <c r="D19" s="158"/>
      <c r="E19" s="158"/>
      <c r="F19" s="158"/>
      <c r="G19" s="158"/>
      <c r="H19" s="158"/>
      <c r="I19" s="158"/>
      <c r="J19" s="158"/>
      <c r="K19" s="159"/>
    </row>
    <row r="20" spans="1:54" s="54" customFormat="1" ht="11.25" x14ac:dyDescent="0.2">
      <c r="A20" s="182" t="s">
        <v>153</v>
      </c>
      <c r="B20" s="183"/>
      <c r="C20" s="183"/>
      <c r="D20" s="183"/>
      <c r="E20" s="183"/>
      <c r="F20" s="183"/>
      <c r="G20" s="183"/>
      <c r="H20" s="183"/>
      <c r="I20" s="183"/>
      <c r="J20" s="183"/>
      <c r="K20" s="184"/>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53"/>
      <c r="AW20" s="53"/>
      <c r="AX20" s="53"/>
      <c r="AY20" s="53"/>
      <c r="AZ20" s="53"/>
      <c r="BA20" s="53"/>
      <c r="BB20" s="53"/>
    </row>
    <row r="21" spans="1:54" s="54" customFormat="1" ht="11.25" x14ac:dyDescent="0.2">
      <c r="A21" s="182" t="s">
        <v>154</v>
      </c>
      <c r="B21" s="183"/>
      <c r="C21" s="183"/>
      <c r="D21" s="183"/>
      <c r="E21" s="183"/>
      <c r="F21" s="183"/>
      <c r="G21" s="183"/>
      <c r="H21" s="183"/>
      <c r="I21" s="183"/>
      <c r="J21" s="183"/>
      <c r="K21" s="184"/>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c r="AZ21" s="53"/>
      <c r="BA21" s="53"/>
      <c r="BB21" s="53"/>
    </row>
    <row r="22" spans="1:54" s="54" customFormat="1" ht="21.6" customHeight="1" x14ac:dyDescent="0.2">
      <c r="A22" s="160" t="s">
        <v>155</v>
      </c>
      <c r="B22" s="161"/>
      <c r="C22" s="161"/>
      <c r="D22" s="161"/>
      <c r="E22" s="161"/>
      <c r="F22" s="161"/>
      <c r="G22" s="161"/>
      <c r="H22" s="161"/>
      <c r="I22" s="161"/>
      <c r="J22" s="161"/>
      <c r="K22" s="162"/>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3"/>
      <c r="AZ22" s="53"/>
      <c r="BA22" s="53"/>
      <c r="BB22" s="53"/>
    </row>
    <row r="23" spans="1:54" s="54" customFormat="1" ht="11.25" x14ac:dyDescent="0.2">
      <c r="A23" s="50" t="s">
        <v>201</v>
      </c>
      <c r="B23" s="51"/>
      <c r="C23" s="51"/>
      <c r="D23" s="51"/>
      <c r="E23" s="51"/>
      <c r="F23" s="51"/>
      <c r="G23" s="51"/>
      <c r="H23" s="51"/>
      <c r="I23" s="51"/>
      <c r="J23" s="51"/>
      <c r="K23" s="52"/>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53"/>
      <c r="AW23" s="53"/>
      <c r="AX23" s="53"/>
      <c r="AY23" s="53"/>
      <c r="AZ23" s="53"/>
      <c r="BA23" s="53"/>
      <c r="BB23" s="53"/>
    </row>
    <row r="24" spans="1:54" s="54" customFormat="1" ht="22.5" customHeight="1" x14ac:dyDescent="0.2">
      <c r="A24" s="160" t="s">
        <v>156</v>
      </c>
      <c r="B24" s="161"/>
      <c r="C24" s="161"/>
      <c r="D24" s="161"/>
      <c r="E24" s="161"/>
      <c r="F24" s="161"/>
      <c r="G24" s="161"/>
      <c r="H24" s="161"/>
      <c r="I24" s="161"/>
      <c r="J24" s="161"/>
      <c r="K24" s="162"/>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53"/>
      <c r="AV24" s="53"/>
      <c r="AW24" s="53"/>
      <c r="AX24" s="53"/>
      <c r="AY24" s="53"/>
      <c r="AZ24" s="53"/>
      <c r="BA24" s="53"/>
      <c r="BB24" s="53"/>
    </row>
    <row r="25" spans="1:54" s="54" customFormat="1" ht="11.25" x14ac:dyDescent="0.2">
      <c r="A25" s="182" t="s">
        <v>157</v>
      </c>
      <c r="B25" s="183"/>
      <c r="C25" s="183"/>
      <c r="D25" s="183"/>
      <c r="E25" s="183"/>
      <c r="F25" s="183"/>
      <c r="G25" s="183"/>
      <c r="H25" s="183"/>
      <c r="I25" s="183"/>
      <c r="J25" s="183"/>
      <c r="K25" s="184"/>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53"/>
      <c r="AS25" s="53"/>
      <c r="AT25" s="53"/>
      <c r="AU25" s="53"/>
      <c r="AV25" s="53"/>
      <c r="AW25" s="53"/>
      <c r="AX25" s="53"/>
      <c r="AY25" s="53"/>
      <c r="AZ25" s="53"/>
      <c r="BA25" s="53"/>
      <c r="BB25" s="53"/>
    </row>
    <row r="26" spans="1:54" s="54" customFormat="1" ht="24.6" customHeight="1" x14ac:dyDescent="0.2">
      <c r="A26" s="160" t="s">
        <v>158</v>
      </c>
      <c r="B26" s="161"/>
      <c r="C26" s="161"/>
      <c r="D26" s="161"/>
      <c r="E26" s="161"/>
      <c r="F26" s="161"/>
      <c r="G26" s="161"/>
      <c r="H26" s="161"/>
      <c r="I26" s="161"/>
      <c r="J26" s="161"/>
      <c r="K26" s="162"/>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53"/>
      <c r="AW26" s="53"/>
      <c r="AX26" s="53"/>
      <c r="AY26" s="53"/>
      <c r="AZ26" s="53"/>
      <c r="BA26" s="53"/>
      <c r="BB26" s="53"/>
    </row>
    <row r="27" spans="1:54" s="54" customFormat="1" ht="24.6" customHeight="1" x14ac:dyDescent="0.2">
      <c r="A27" s="160" t="s">
        <v>203</v>
      </c>
      <c r="B27" s="161"/>
      <c r="C27" s="161"/>
      <c r="D27" s="161"/>
      <c r="E27" s="161"/>
      <c r="F27" s="161"/>
      <c r="G27" s="161"/>
      <c r="H27" s="161"/>
      <c r="I27" s="161"/>
      <c r="J27" s="161"/>
      <c r="K27" s="162"/>
      <c r="L27" s="53"/>
      <c r="M27" s="53"/>
      <c r="N27" s="53"/>
      <c r="O27" s="53"/>
      <c r="P27" s="53"/>
      <c r="Q27" s="53"/>
      <c r="R27" s="53"/>
      <c r="S27" s="53"/>
      <c r="T27" s="53"/>
      <c r="U27" s="53"/>
      <c r="V27" s="53"/>
      <c r="W27" s="53"/>
      <c r="X27" s="53"/>
      <c r="Y27" s="53"/>
      <c r="Z27" s="53"/>
      <c r="AA27" s="53"/>
      <c r="AB27" s="53"/>
      <c r="AC27" s="53"/>
      <c r="AD27" s="53"/>
      <c r="AE27" s="53"/>
      <c r="AF27" s="53"/>
      <c r="AG27" s="53"/>
      <c r="AH27" s="53"/>
      <c r="AI27" s="53"/>
      <c r="AJ27" s="53"/>
      <c r="AK27" s="53"/>
      <c r="AL27" s="53"/>
      <c r="AM27" s="53"/>
      <c r="AN27" s="53"/>
      <c r="AO27" s="53"/>
      <c r="AP27" s="53"/>
      <c r="AQ27" s="53"/>
      <c r="AR27" s="53"/>
      <c r="AS27" s="53"/>
      <c r="AT27" s="53"/>
      <c r="AU27" s="53"/>
      <c r="AV27" s="53"/>
      <c r="AW27" s="53"/>
      <c r="AX27" s="53"/>
      <c r="AY27" s="53"/>
      <c r="AZ27" s="53"/>
      <c r="BA27" s="53"/>
      <c r="BB27" s="53"/>
    </row>
    <row r="28" spans="1:54" s="40" customFormat="1" ht="6" customHeight="1" x14ac:dyDescent="0.25">
      <c r="A28" s="55"/>
      <c r="B28" s="46"/>
      <c r="C28" s="46"/>
      <c r="D28" s="46"/>
      <c r="E28" s="46"/>
      <c r="F28" s="46"/>
      <c r="G28" s="46"/>
      <c r="H28" s="46"/>
      <c r="I28" s="46"/>
      <c r="J28" s="46"/>
      <c r="K28" s="47"/>
    </row>
    <row r="29" spans="1:54" ht="23.25" customHeight="1" thickBot="1" x14ac:dyDescent="0.3">
      <c r="A29" s="148" t="s">
        <v>159</v>
      </c>
      <c r="B29" s="149"/>
      <c r="C29" s="149"/>
      <c r="D29" s="149"/>
      <c r="E29" s="149"/>
      <c r="F29" s="149"/>
      <c r="G29" s="149"/>
      <c r="H29" s="149"/>
      <c r="I29" s="149"/>
      <c r="J29" s="149"/>
      <c r="K29" s="150"/>
    </row>
    <row r="30" spans="1:54" x14ac:dyDescent="0.25">
      <c r="A30" s="178" t="s">
        <v>160</v>
      </c>
      <c r="B30" s="179"/>
      <c r="C30" s="179"/>
      <c r="D30" s="180" t="s">
        <v>161</v>
      </c>
      <c r="E30" s="180"/>
      <c r="F30" s="180"/>
      <c r="G30" s="180"/>
      <c r="H30" s="180"/>
      <c r="I30" s="180"/>
      <c r="J30" s="180" t="s">
        <v>162</v>
      </c>
      <c r="K30" s="181"/>
    </row>
    <row r="31" spans="1:54" ht="36.6" customHeight="1" x14ac:dyDescent="0.25">
      <c r="A31" s="163" t="s">
        <v>2</v>
      </c>
      <c r="B31" s="164"/>
      <c r="C31" s="164"/>
      <c r="D31" s="165" t="s">
        <v>204</v>
      </c>
      <c r="E31" s="165"/>
      <c r="F31" s="165"/>
      <c r="G31" s="165"/>
      <c r="H31" s="165"/>
      <c r="I31" s="165"/>
      <c r="J31" s="165" t="s">
        <v>163</v>
      </c>
      <c r="K31" s="166"/>
    </row>
    <row r="32" spans="1:54" ht="46.5" customHeight="1" x14ac:dyDescent="0.25">
      <c r="A32" s="167" t="s">
        <v>3</v>
      </c>
      <c r="B32" s="168"/>
      <c r="C32" s="168"/>
      <c r="D32" s="169" t="s">
        <v>205</v>
      </c>
      <c r="E32" s="169"/>
      <c r="F32" s="169"/>
      <c r="G32" s="169"/>
      <c r="H32" s="169"/>
      <c r="I32" s="169"/>
      <c r="J32" s="169" t="s">
        <v>163</v>
      </c>
      <c r="K32" s="170"/>
    </row>
    <row r="33" spans="1:11" ht="46.5" customHeight="1" x14ac:dyDescent="0.25">
      <c r="A33" s="163" t="s">
        <v>4</v>
      </c>
      <c r="B33" s="164"/>
      <c r="C33" s="164"/>
      <c r="D33" s="165" t="s">
        <v>164</v>
      </c>
      <c r="E33" s="165"/>
      <c r="F33" s="165"/>
      <c r="G33" s="165"/>
      <c r="H33" s="165"/>
      <c r="I33" s="165"/>
      <c r="J33" s="165" t="s">
        <v>163</v>
      </c>
      <c r="K33" s="166"/>
    </row>
    <row r="34" spans="1:11" ht="42.95" customHeight="1" x14ac:dyDescent="0.25">
      <c r="A34" s="167" t="s">
        <v>165</v>
      </c>
      <c r="B34" s="168"/>
      <c r="C34" s="168"/>
      <c r="D34" s="169" t="s">
        <v>206</v>
      </c>
      <c r="E34" s="169"/>
      <c r="F34" s="169"/>
      <c r="G34" s="169"/>
      <c r="H34" s="169"/>
      <c r="I34" s="169"/>
      <c r="J34" s="169" t="s">
        <v>163</v>
      </c>
      <c r="K34" s="170"/>
    </row>
    <row r="35" spans="1:11" ht="42.95" customHeight="1" x14ac:dyDescent="0.25">
      <c r="A35" s="163" t="s">
        <v>166</v>
      </c>
      <c r="B35" s="164"/>
      <c r="C35" s="164"/>
      <c r="D35" s="165" t="s">
        <v>207</v>
      </c>
      <c r="E35" s="165"/>
      <c r="F35" s="165"/>
      <c r="G35" s="165"/>
      <c r="H35" s="165"/>
      <c r="I35" s="165"/>
      <c r="J35" s="165" t="s">
        <v>163</v>
      </c>
      <c r="K35" s="166"/>
    </row>
    <row r="36" spans="1:11" s="40" customFormat="1" ht="59.1" customHeight="1" x14ac:dyDescent="0.25">
      <c r="A36" s="167" t="s">
        <v>167</v>
      </c>
      <c r="B36" s="168"/>
      <c r="C36" s="168"/>
      <c r="D36" s="169" t="s">
        <v>208</v>
      </c>
      <c r="E36" s="169"/>
      <c r="F36" s="169"/>
      <c r="G36" s="169"/>
      <c r="H36" s="169"/>
      <c r="I36" s="169"/>
      <c r="J36" s="169" t="s">
        <v>163</v>
      </c>
      <c r="K36" s="170"/>
    </row>
    <row r="37" spans="1:11" s="40" customFormat="1" ht="31.5" customHeight="1" x14ac:dyDescent="0.25">
      <c r="A37" s="163" t="s">
        <v>168</v>
      </c>
      <c r="B37" s="164"/>
      <c r="C37" s="164"/>
      <c r="D37" s="165" t="s">
        <v>169</v>
      </c>
      <c r="E37" s="165"/>
      <c r="F37" s="165"/>
      <c r="G37" s="165"/>
      <c r="H37" s="165"/>
      <c r="I37" s="165"/>
      <c r="J37" s="165" t="s">
        <v>163</v>
      </c>
      <c r="K37" s="166"/>
    </row>
    <row r="38" spans="1:11" s="40" customFormat="1" ht="59.1" customHeight="1" x14ac:dyDescent="0.25">
      <c r="A38" s="167" t="s">
        <v>170</v>
      </c>
      <c r="B38" s="168"/>
      <c r="C38" s="168"/>
      <c r="D38" s="169" t="s">
        <v>171</v>
      </c>
      <c r="E38" s="169"/>
      <c r="F38" s="169"/>
      <c r="G38" s="169"/>
      <c r="H38" s="169"/>
      <c r="I38" s="169"/>
      <c r="J38" s="169" t="s">
        <v>163</v>
      </c>
      <c r="K38" s="170"/>
    </row>
    <row r="39" spans="1:11" s="40" customFormat="1" ht="59.1" customHeight="1" x14ac:dyDescent="0.25">
      <c r="A39" s="163" t="s">
        <v>209</v>
      </c>
      <c r="B39" s="164"/>
      <c r="C39" s="164"/>
      <c r="D39" s="165" t="s">
        <v>172</v>
      </c>
      <c r="E39" s="165"/>
      <c r="F39" s="165"/>
      <c r="G39" s="165"/>
      <c r="H39" s="165"/>
      <c r="I39" s="165"/>
      <c r="J39" s="165" t="s">
        <v>163</v>
      </c>
      <c r="K39" s="166"/>
    </row>
    <row r="40" spans="1:11" s="40" customFormat="1" ht="59.1" customHeight="1" x14ac:dyDescent="0.25">
      <c r="A40" s="167" t="s">
        <v>173</v>
      </c>
      <c r="B40" s="168"/>
      <c r="C40" s="168"/>
      <c r="D40" s="169" t="s">
        <v>174</v>
      </c>
      <c r="E40" s="169"/>
      <c r="F40" s="169"/>
      <c r="G40" s="169"/>
      <c r="H40" s="169"/>
      <c r="I40" s="169"/>
      <c r="J40" s="169" t="s">
        <v>163</v>
      </c>
      <c r="K40" s="170"/>
    </row>
    <row r="41" spans="1:11" s="40" customFormat="1" ht="59.1" customHeight="1" x14ac:dyDescent="0.25">
      <c r="A41" s="163" t="s">
        <v>210</v>
      </c>
      <c r="B41" s="164"/>
      <c r="C41" s="164"/>
      <c r="D41" s="165" t="s">
        <v>172</v>
      </c>
      <c r="E41" s="165"/>
      <c r="F41" s="165"/>
      <c r="G41" s="165"/>
      <c r="H41" s="165"/>
      <c r="I41" s="165"/>
      <c r="J41" s="165" t="s">
        <v>163</v>
      </c>
      <c r="K41" s="166"/>
    </row>
    <row r="42" spans="1:11" s="40" customFormat="1" ht="59.1" customHeight="1" x14ac:dyDescent="0.25">
      <c r="A42" s="167" t="s">
        <v>173</v>
      </c>
      <c r="B42" s="168"/>
      <c r="C42" s="168"/>
      <c r="D42" s="169" t="s">
        <v>174</v>
      </c>
      <c r="E42" s="169"/>
      <c r="F42" s="169"/>
      <c r="G42" s="169"/>
      <c r="H42" s="169"/>
      <c r="I42" s="169"/>
      <c r="J42" s="169" t="s">
        <v>163</v>
      </c>
      <c r="K42" s="170"/>
    </row>
    <row r="43" spans="1:11" s="40" customFormat="1" ht="59.1" customHeight="1" x14ac:dyDescent="0.25">
      <c r="A43" s="163" t="s">
        <v>175</v>
      </c>
      <c r="B43" s="164"/>
      <c r="C43" s="164"/>
      <c r="D43" s="165" t="s">
        <v>212</v>
      </c>
      <c r="E43" s="165"/>
      <c r="F43" s="165"/>
      <c r="G43" s="165"/>
      <c r="H43" s="165"/>
      <c r="I43" s="165"/>
      <c r="J43" s="165" t="s">
        <v>163</v>
      </c>
      <c r="K43" s="166"/>
    </row>
    <row r="44" spans="1:11" s="40" customFormat="1" ht="59.1" customHeight="1" x14ac:dyDescent="0.25">
      <c r="A44" s="167" t="s">
        <v>173</v>
      </c>
      <c r="B44" s="168"/>
      <c r="C44" s="168"/>
      <c r="D44" s="169" t="s">
        <v>211</v>
      </c>
      <c r="E44" s="169"/>
      <c r="F44" s="169"/>
      <c r="G44" s="169"/>
      <c r="H44" s="169"/>
      <c r="I44" s="169"/>
      <c r="J44" s="169" t="s">
        <v>163</v>
      </c>
      <c r="K44" s="170"/>
    </row>
    <row r="45" spans="1:11" s="40" customFormat="1" ht="59.1" customHeight="1" x14ac:dyDescent="0.25">
      <c r="A45" s="163" t="s">
        <v>176</v>
      </c>
      <c r="B45" s="164"/>
      <c r="C45" s="164"/>
      <c r="D45" s="165" t="s">
        <v>177</v>
      </c>
      <c r="E45" s="165"/>
      <c r="F45" s="165"/>
      <c r="G45" s="165"/>
      <c r="H45" s="165"/>
      <c r="I45" s="165"/>
      <c r="J45" s="176" t="s">
        <v>163</v>
      </c>
      <c r="K45" s="177"/>
    </row>
    <row r="46" spans="1:11" s="40" customFormat="1" ht="59.1" customHeight="1" x14ac:dyDescent="0.25">
      <c r="A46" s="167" t="s">
        <v>178</v>
      </c>
      <c r="B46" s="168"/>
      <c r="C46" s="168"/>
      <c r="D46" s="169" t="s">
        <v>213</v>
      </c>
      <c r="E46" s="169"/>
      <c r="F46" s="169"/>
      <c r="G46" s="169"/>
      <c r="H46" s="169"/>
      <c r="I46" s="169"/>
      <c r="J46" s="169" t="s">
        <v>163</v>
      </c>
      <c r="K46" s="170"/>
    </row>
    <row r="47" spans="1:11" s="40" customFormat="1" ht="59.1" customHeight="1" x14ac:dyDescent="0.25">
      <c r="A47" s="163" t="s">
        <v>179</v>
      </c>
      <c r="B47" s="164"/>
      <c r="C47" s="164"/>
      <c r="D47" s="165" t="s">
        <v>180</v>
      </c>
      <c r="E47" s="165"/>
      <c r="F47" s="165"/>
      <c r="G47" s="165"/>
      <c r="H47" s="165"/>
      <c r="I47" s="165"/>
      <c r="J47" s="176" t="s">
        <v>163</v>
      </c>
      <c r="K47" s="177"/>
    </row>
    <row r="48" spans="1:11" s="40" customFormat="1" ht="45" customHeight="1" x14ac:dyDescent="0.25">
      <c r="A48" s="174" t="s">
        <v>181</v>
      </c>
      <c r="B48" s="175"/>
      <c r="C48" s="175"/>
      <c r="D48" s="169" t="s">
        <v>182</v>
      </c>
      <c r="E48" s="169"/>
      <c r="F48" s="169"/>
      <c r="G48" s="169"/>
      <c r="H48" s="169"/>
      <c r="I48" s="169"/>
      <c r="J48" s="169" t="s">
        <v>163</v>
      </c>
      <c r="K48" s="170"/>
    </row>
    <row r="49" spans="1:11" s="40" customFormat="1" ht="37.5" customHeight="1" x14ac:dyDescent="0.25">
      <c r="A49" s="163" t="s">
        <v>183</v>
      </c>
      <c r="B49" s="164"/>
      <c r="C49" s="164"/>
      <c r="D49" s="165" t="s">
        <v>184</v>
      </c>
      <c r="E49" s="165"/>
      <c r="F49" s="165"/>
      <c r="G49" s="165"/>
      <c r="H49" s="165"/>
      <c r="I49" s="165"/>
      <c r="J49" s="165" t="s">
        <v>163</v>
      </c>
      <c r="K49" s="166"/>
    </row>
    <row r="50" spans="1:11" s="40" customFormat="1" ht="42" customHeight="1" x14ac:dyDescent="0.25">
      <c r="A50" s="167" t="s">
        <v>214</v>
      </c>
      <c r="B50" s="168"/>
      <c r="C50" s="168"/>
      <c r="D50" s="169" t="s">
        <v>234</v>
      </c>
      <c r="E50" s="169"/>
      <c r="F50" s="169"/>
      <c r="G50" s="169"/>
      <c r="H50" s="169"/>
      <c r="I50" s="169"/>
      <c r="J50" s="169" t="s">
        <v>163</v>
      </c>
      <c r="K50" s="170"/>
    </row>
    <row r="51" spans="1:11" s="40" customFormat="1" ht="41.1" customHeight="1" x14ac:dyDescent="0.25">
      <c r="A51" s="163" t="s">
        <v>173</v>
      </c>
      <c r="B51" s="164"/>
      <c r="C51" s="164"/>
      <c r="D51" s="165" t="s">
        <v>235</v>
      </c>
      <c r="E51" s="165"/>
      <c r="F51" s="165"/>
      <c r="G51" s="165"/>
      <c r="H51" s="165"/>
      <c r="I51" s="165"/>
      <c r="J51" s="176" t="s">
        <v>163</v>
      </c>
      <c r="K51" s="177"/>
    </row>
    <row r="52" spans="1:11" s="40" customFormat="1" ht="54" customHeight="1" x14ac:dyDescent="0.25">
      <c r="A52" s="167" t="s">
        <v>185</v>
      </c>
      <c r="B52" s="168"/>
      <c r="C52" s="168"/>
      <c r="D52" s="169" t="s">
        <v>236</v>
      </c>
      <c r="E52" s="169"/>
      <c r="F52" s="169"/>
      <c r="G52" s="169"/>
      <c r="H52" s="169"/>
      <c r="I52" s="169"/>
      <c r="J52" s="169" t="s">
        <v>163</v>
      </c>
      <c r="K52" s="170"/>
    </row>
    <row r="53" spans="1:11" s="40" customFormat="1" ht="45.6" customHeight="1" x14ac:dyDescent="0.25">
      <c r="A53" s="163" t="s">
        <v>186</v>
      </c>
      <c r="B53" s="164"/>
      <c r="C53" s="164"/>
      <c r="D53" s="165" t="s">
        <v>237</v>
      </c>
      <c r="E53" s="165"/>
      <c r="F53" s="165"/>
      <c r="G53" s="165"/>
      <c r="H53" s="165"/>
      <c r="I53" s="165"/>
      <c r="J53" s="176" t="s">
        <v>163</v>
      </c>
      <c r="K53" s="177"/>
    </row>
    <row r="54" spans="1:11" s="40" customFormat="1" ht="42.95" customHeight="1" x14ac:dyDescent="0.25">
      <c r="A54" s="174" t="s">
        <v>187</v>
      </c>
      <c r="B54" s="175"/>
      <c r="C54" s="175"/>
      <c r="D54" s="169" t="s">
        <v>188</v>
      </c>
      <c r="E54" s="169"/>
      <c r="F54" s="169"/>
      <c r="G54" s="169"/>
      <c r="H54" s="169"/>
      <c r="I54" s="169"/>
      <c r="J54" s="169" t="s">
        <v>163</v>
      </c>
      <c r="K54" s="170"/>
    </row>
    <row r="55" spans="1:11" s="40" customFormat="1" ht="59.1" customHeight="1" x14ac:dyDescent="0.25">
      <c r="A55" s="163" t="s">
        <v>216</v>
      </c>
      <c r="B55" s="164"/>
      <c r="C55" s="164"/>
      <c r="D55" s="165" t="s">
        <v>189</v>
      </c>
      <c r="E55" s="165"/>
      <c r="F55" s="165"/>
      <c r="G55" s="165"/>
      <c r="H55" s="165"/>
      <c r="I55" s="165"/>
      <c r="J55" s="165" t="s">
        <v>163</v>
      </c>
      <c r="K55" s="166"/>
    </row>
    <row r="56" spans="1:11" s="40" customFormat="1" ht="59.1" customHeight="1" x14ac:dyDescent="0.25">
      <c r="A56" s="167" t="s">
        <v>183</v>
      </c>
      <c r="B56" s="168"/>
      <c r="C56" s="168"/>
      <c r="D56" s="169" t="s">
        <v>190</v>
      </c>
      <c r="E56" s="169"/>
      <c r="F56" s="169"/>
      <c r="G56" s="169"/>
      <c r="H56" s="169"/>
      <c r="I56" s="169"/>
      <c r="J56" s="169" t="s">
        <v>163</v>
      </c>
      <c r="K56" s="170"/>
    </row>
    <row r="57" spans="1:11" s="40" customFormat="1" ht="6" customHeight="1" x14ac:dyDescent="0.25">
      <c r="A57" s="59"/>
      <c r="K57" s="60"/>
    </row>
    <row r="58" spans="1:11" s="40" customFormat="1" x14ac:dyDescent="0.25">
      <c r="A58" s="148" t="s">
        <v>191</v>
      </c>
      <c r="B58" s="149"/>
      <c r="C58" s="149"/>
      <c r="D58" s="149"/>
      <c r="E58" s="149"/>
      <c r="F58" s="149"/>
      <c r="G58" s="149"/>
      <c r="H58" s="149"/>
      <c r="I58" s="149"/>
      <c r="J58" s="149"/>
      <c r="K58" s="150"/>
    </row>
    <row r="59" spans="1:11" s="40" customFormat="1" x14ac:dyDescent="0.25">
      <c r="A59" s="56" t="s">
        <v>192</v>
      </c>
      <c r="B59" s="57"/>
      <c r="C59" s="57"/>
      <c r="D59" s="57"/>
      <c r="E59" s="57"/>
      <c r="F59" s="57"/>
      <c r="G59" s="57"/>
      <c r="H59" s="57"/>
      <c r="I59" s="57"/>
      <c r="J59" s="57"/>
      <c r="K59" s="58"/>
    </row>
    <row r="60" spans="1:11" s="40" customFormat="1" ht="50.25" customHeight="1" x14ac:dyDescent="0.25">
      <c r="A60" s="145" t="s">
        <v>193</v>
      </c>
      <c r="B60" s="146"/>
      <c r="C60" s="146"/>
      <c r="D60" s="146"/>
      <c r="E60" s="146"/>
      <c r="F60" s="146"/>
      <c r="G60" s="146"/>
      <c r="H60" s="146"/>
      <c r="I60" s="146"/>
      <c r="J60" s="146"/>
      <c r="K60" s="147"/>
    </row>
    <row r="61" spans="1:11" s="40" customFormat="1" ht="37.5" customHeight="1" x14ac:dyDescent="0.25">
      <c r="A61" s="171" t="s">
        <v>194</v>
      </c>
      <c r="B61" s="172"/>
      <c r="C61" s="172"/>
      <c r="D61" s="172"/>
      <c r="E61" s="172"/>
      <c r="F61" s="172"/>
      <c r="G61" s="172"/>
      <c r="H61" s="172"/>
      <c r="I61" s="172"/>
      <c r="J61" s="172"/>
      <c r="K61" s="173"/>
    </row>
    <row r="62" spans="1:11" s="40" customFormat="1" ht="31.5" customHeight="1" x14ac:dyDescent="0.25">
      <c r="A62" s="145" t="s">
        <v>195</v>
      </c>
      <c r="B62" s="146"/>
      <c r="C62" s="146"/>
      <c r="D62" s="146"/>
      <c r="E62" s="146"/>
      <c r="F62" s="146"/>
      <c r="G62" s="146"/>
      <c r="H62" s="146"/>
      <c r="I62" s="146"/>
      <c r="J62" s="146"/>
      <c r="K62" s="147"/>
    </row>
    <row r="63" spans="1:11" s="40" customFormat="1" ht="36.75" customHeight="1" x14ac:dyDescent="0.25">
      <c r="A63" s="145" t="s">
        <v>196</v>
      </c>
      <c r="B63" s="146"/>
      <c r="C63" s="146"/>
      <c r="D63" s="146"/>
      <c r="E63" s="146"/>
      <c r="F63" s="146"/>
      <c r="G63" s="146"/>
      <c r="H63" s="146"/>
      <c r="I63" s="146"/>
      <c r="J63" s="146"/>
      <c r="K63" s="147"/>
    </row>
    <row r="64" spans="1:11" s="40" customFormat="1" ht="5.25" customHeight="1" x14ac:dyDescent="0.25">
      <c r="A64" s="61"/>
      <c r="B64" s="62"/>
      <c r="C64" s="62"/>
      <c r="D64" s="62"/>
      <c r="E64" s="62"/>
      <c r="F64" s="62"/>
      <c r="G64" s="62"/>
      <c r="H64" s="62"/>
      <c r="I64" s="62"/>
      <c r="J64" s="62"/>
      <c r="K64" s="63"/>
    </row>
    <row r="65" spans="1:11" s="40" customFormat="1" x14ac:dyDescent="0.25">
      <c r="A65" s="148" t="s">
        <v>197</v>
      </c>
      <c r="B65" s="149"/>
      <c r="C65" s="149"/>
      <c r="D65" s="149"/>
      <c r="E65" s="149"/>
      <c r="F65" s="149"/>
      <c r="G65" s="149"/>
      <c r="H65" s="149"/>
      <c r="I65" s="149"/>
      <c r="J65" s="149"/>
      <c r="K65" s="150"/>
    </row>
    <row r="66" spans="1:11" s="40" customFormat="1" ht="38.1" customHeight="1" thickBot="1" x14ac:dyDescent="0.3">
      <c r="A66" s="151" t="s">
        <v>217</v>
      </c>
      <c r="B66" s="152"/>
      <c r="C66" s="152"/>
      <c r="D66" s="152"/>
      <c r="E66" s="152"/>
      <c r="F66" s="152"/>
      <c r="G66" s="152"/>
      <c r="H66" s="152"/>
      <c r="I66" s="152"/>
      <c r="J66" s="152"/>
      <c r="K66" s="153"/>
    </row>
    <row r="67" spans="1:11" s="40" customFormat="1" ht="15.75" customHeight="1" x14ac:dyDescent="0.25"/>
    <row r="68" spans="1:11" s="40" customFormat="1" x14ac:dyDescent="0.25"/>
    <row r="69" spans="1:11" s="40" customFormat="1" x14ac:dyDescent="0.25"/>
    <row r="70" spans="1:11" s="40" customFormat="1" x14ac:dyDescent="0.25"/>
    <row r="71" spans="1:11" s="40" customFormat="1" x14ac:dyDescent="0.25"/>
    <row r="72" spans="1:11" s="40" customFormat="1" x14ac:dyDescent="0.25"/>
    <row r="73" spans="1:11" s="40" customFormat="1" x14ac:dyDescent="0.25"/>
    <row r="74" spans="1:11" s="40" customFormat="1" x14ac:dyDescent="0.25"/>
    <row r="75" spans="1:11" s="40" customFormat="1" x14ac:dyDescent="0.25"/>
    <row r="76" spans="1:11" s="40" customFormat="1" x14ac:dyDescent="0.25"/>
    <row r="77" spans="1:11" s="40" customFormat="1" x14ac:dyDescent="0.25"/>
    <row r="78" spans="1:11" s="40" customFormat="1" x14ac:dyDescent="0.25"/>
    <row r="79" spans="1:11" s="40" customFormat="1" x14ac:dyDescent="0.25"/>
    <row r="80" spans="1:11" s="40" customFormat="1" x14ac:dyDescent="0.25"/>
    <row r="81" s="40" customFormat="1" x14ac:dyDescent="0.25"/>
    <row r="82" s="40" customFormat="1" x14ac:dyDescent="0.25"/>
    <row r="83" s="40" customFormat="1" x14ac:dyDescent="0.25"/>
    <row r="84" s="40" customFormat="1" x14ac:dyDescent="0.25"/>
    <row r="85" s="40" customFormat="1" x14ac:dyDescent="0.25"/>
    <row r="86" s="40" customFormat="1" x14ac:dyDescent="0.25"/>
    <row r="87" s="40" customFormat="1" x14ac:dyDescent="0.25"/>
    <row r="88" s="40" customFormat="1" x14ac:dyDescent="0.25"/>
    <row r="89" s="40" customFormat="1" x14ac:dyDescent="0.25"/>
    <row r="90" s="40" customFormat="1" x14ac:dyDescent="0.25"/>
    <row r="91" s="40" customFormat="1" x14ac:dyDescent="0.25"/>
    <row r="92" s="40" customFormat="1" x14ac:dyDescent="0.25"/>
    <row r="93" s="40" customFormat="1" x14ac:dyDescent="0.25"/>
    <row r="94" s="40" customFormat="1" x14ac:dyDescent="0.25"/>
    <row r="95" s="40" customFormat="1" x14ac:dyDescent="0.25"/>
    <row r="96" s="40" customFormat="1" x14ac:dyDescent="0.25"/>
    <row r="97" s="40" customFormat="1" x14ac:dyDescent="0.25"/>
    <row r="98" s="40" customFormat="1" x14ac:dyDescent="0.25"/>
    <row r="99" s="40" customFormat="1" x14ac:dyDescent="0.25"/>
    <row r="100" s="40" customFormat="1" x14ac:dyDescent="0.25"/>
    <row r="101" s="40" customFormat="1" x14ac:dyDescent="0.25"/>
    <row r="102" s="40" customFormat="1" x14ac:dyDescent="0.25"/>
    <row r="103" s="40" customFormat="1" x14ac:dyDescent="0.25"/>
    <row r="104" s="40" customFormat="1" x14ac:dyDescent="0.25"/>
    <row r="105" s="40" customFormat="1" x14ac:dyDescent="0.25"/>
    <row r="106" s="40" customFormat="1" x14ac:dyDescent="0.25"/>
    <row r="107" s="40" customFormat="1" x14ac:dyDescent="0.25"/>
    <row r="108" s="40" customFormat="1" x14ac:dyDescent="0.25"/>
    <row r="109" s="40" customFormat="1" x14ac:dyDescent="0.25"/>
    <row r="110" s="40" customFormat="1" x14ac:dyDescent="0.25"/>
    <row r="111" s="40" customFormat="1" x14ac:dyDescent="0.25"/>
    <row r="112" s="40" customFormat="1" x14ac:dyDescent="0.25"/>
    <row r="113" s="40" customFormat="1" x14ac:dyDescent="0.25"/>
    <row r="114" s="40" customFormat="1" x14ac:dyDescent="0.25"/>
    <row r="115" s="40" customFormat="1" x14ac:dyDescent="0.25"/>
    <row r="116" s="40" customFormat="1" x14ac:dyDescent="0.25"/>
    <row r="117" s="40" customFormat="1" x14ac:dyDescent="0.25"/>
    <row r="118" s="40" customFormat="1" x14ac:dyDescent="0.25"/>
    <row r="119" s="40" customFormat="1" x14ac:dyDescent="0.25"/>
    <row r="120" s="40" customFormat="1" x14ac:dyDescent="0.25"/>
    <row r="121" s="40" customFormat="1" x14ac:dyDescent="0.25"/>
    <row r="122" s="40" customFormat="1" x14ac:dyDescent="0.25"/>
    <row r="123" s="40" customFormat="1" x14ac:dyDescent="0.25"/>
    <row r="124" s="40" customFormat="1" x14ac:dyDescent="0.25"/>
    <row r="125" s="40" customFormat="1" x14ac:dyDescent="0.25"/>
    <row r="126" s="40" customFormat="1" x14ac:dyDescent="0.25"/>
    <row r="127" s="40" customFormat="1" x14ac:dyDescent="0.25"/>
    <row r="128" s="40" customFormat="1" x14ac:dyDescent="0.25"/>
    <row r="129" s="40" customFormat="1" x14ac:dyDescent="0.25"/>
    <row r="130" s="40" customFormat="1" x14ac:dyDescent="0.25"/>
    <row r="131" s="40" customFormat="1" x14ac:dyDescent="0.25"/>
    <row r="132" s="40" customFormat="1" x14ac:dyDescent="0.25"/>
    <row r="133" s="40" customFormat="1" x14ac:dyDescent="0.25"/>
    <row r="134" s="40" customFormat="1" x14ac:dyDescent="0.25"/>
    <row r="135" s="40" customFormat="1" x14ac:dyDescent="0.25"/>
    <row r="136" s="40" customFormat="1" x14ac:dyDescent="0.25"/>
    <row r="137" s="40" customFormat="1" x14ac:dyDescent="0.25"/>
    <row r="138" s="40" customFormat="1" x14ac:dyDescent="0.25"/>
    <row r="139" s="40" customFormat="1" x14ac:dyDescent="0.25"/>
    <row r="140" s="40" customFormat="1" x14ac:dyDescent="0.25"/>
    <row r="141" s="40" customFormat="1" x14ac:dyDescent="0.25"/>
    <row r="142" s="40" customFormat="1" x14ac:dyDescent="0.25"/>
    <row r="143" s="40" customFormat="1" x14ac:dyDescent="0.25"/>
    <row r="144" s="40" customFormat="1" x14ac:dyDescent="0.25"/>
    <row r="145" s="40" customFormat="1" x14ac:dyDescent="0.25"/>
    <row r="146" s="40" customFormat="1" x14ac:dyDescent="0.25"/>
    <row r="147" s="40" customFormat="1" x14ac:dyDescent="0.25"/>
    <row r="148" s="40" customFormat="1" x14ac:dyDescent="0.25"/>
    <row r="149" s="40" customFormat="1" x14ac:dyDescent="0.25"/>
    <row r="150" s="40" customFormat="1" x14ac:dyDescent="0.25"/>
    <row r="151" s="40" customFormat="1" x14ac:dyDescent="0.25"/>
    <row r="152" s="40" customFormat="1" x14ac:dyDescent="0.25"/>
    <row r="153" s="40" customFormat="1" x14ac:dyDescent="0.25"/>
    <row r="154" s="40" customFormat="1" x14ac:dyDescent="0.25"/>
    <row r="155" s="40" customFormat="1" x14ac:dyDescent="0.25"/>
    <row r="156" s="40" customFormat="1" x14ac:dyDescent="0.25"/>
    <row r="157" s="40" customFormat="1" x14ac:dyDescent="0.25"/>
    <row r="158" s="40" customFormat="1" x14ac:dyDescent="0.25"/>
    <row r="159" s="40" customFormat="1" x14ac:dyDescent="0.25"/>
    <row r="160" s="40" customFormat="1" x14ac:dyDescent="0.25"/>
    <row r="161" s="40" customFormat="1" x14ac:dyDescent="0.25"/>
    <row r="162" s="40" customFormat="1" x14ac:dyDescent="0.25"/>
    <row r="163" s="40" customFormat="1" x14ac:dyDescent="0.25"/>
    <row r="164" s="40" customFormat="1" x14ac:dyDescent="0.25"/>
    <row r="165" s="40" customFormat="1" x14ac:dyDescent="0.25"/>
    <row r="166" s="40" customFormat="1" x14ac:dyDescent="0.25"/>
    <row r="167" s="40" customFormat="1" x14ac:dyDescent="0.25"/>
    <row r="168" s="40" customFormat="1" x14ac:dyDescent="0.25"/>
    <row r="169" s="40" customFormat="1" x14ac:dyDescent="0.25"/>
    <row r="170" s="40" customFormat="1" x14ac:dyDescent="0.25"/>
    <row r="171" s="40" customFormat="1" x14ac:dyDescent="0.25"/>
    <row r="172" s="40" customFormat="1" x14ac:dyDescent="0.25"/>
    <row r="173" s="40" customFormat="1" x14ac:dyDescent="0.25"/>
    <row r="174" s="40" customFormat="1" x14ac:dyDescent="0.25"/>
    <row r="175" s="40" customFormat="1" x14ac:dyDescent="0.25"/>
    <row r="176" s="40" customFormat="1" x14ac:dyDescent="0.25"/>
    <row r="177" s="40" customFormat="1" x14ac:dyDescent="0.25"/>
    <row r="178" s="40" customFormat="1" x14ac:dyDescent="0.25"/>
    <row r="179" s="40" customFormat="1" x14ac:dyDescent="0.25"/>
    <row r="180" s="40" customFormat="1" x14ac:dyDescent="0.25"/>
    <row r="181" s="40" customFormat="1" x14ac:dyDescent="0.25"/>
    <row r="182" s="40" customFormat="1" x14ac:dyDescent="0.25"/>
    <row r="183" s="40" customFormat="1" x14ac:dyDescent="0.25"/>
    <row r="184" s="40" customFormat="1" x14ac:dyDescent="0.25"/>
    <row r="185" s="40" customFormat="1" x14ac:dyDescent="0.25"/>
    <row r="186" s="40" customFormat="1" x14ac:dyDescent="0.25"/>
    <row r="187" s="40" customFormat="1" x14ac:dyDescent="0.25"/>
    <row r="188" s="40" customFormat="1" x14ac:dyDescent="0.25"/>
    <row r="189" s="40" customFormat="1" x14ac:dyDescent="0.25"/>
    <row r="190" s="40" customFormat="1" x14ac:dyDescent="0.25"/>
    <row r="191" s="40" customFormat="1" x14ac:dyDescent="0.25"/>
    <row r="192" s="40" customFormat="1" x14ac:dyDescent="0.25"/>
    <row r="193" s="40" customFormat="1" x14ac:dyDescent="0.25"/>
    <row r="194" s="40" customFormat="1" x14ac:dyDescent="0.25"/>
    <row r="195" s="40" customFormat="1" x14ac:dyDescent="0.25"/>
    <row r="196" s="40" customFormat="1" x14ac:dyDescent="0.25"/>
    <row r="197" s="40" customFormat="1" x14ac:dyDescent="0.25"/>
    <row r="198" s="40" customFormat="1" x14ac:dyDescent="0.25"/>
    <row r="199" s="40" customFormat="1" x14ac:dyDescent="0.25"/>
    <row r="200" s="40" customFormat="1" x14ac:dyDescent="0.25"/>
    <row r="201" s="40" customFormat="1" x14ac:dyDescent="0.25"/>
    <row r="202" s="40" customFormat="1" x14ac:dyDescent="0.25"/>
    <row r="203" s="40" customFormat="1" x14ac:dyDescent="0.25"/>
    <row r="204" s="40" customFormat="1" x14ac:dyDescent="0.25"/>
    <row r="205" s="40" customFormat="1" x14ac:dyDescent="0.25"/>
    <row r="206" s="40" customFormat="1" x14ac:dyDescent="0.25"/>
    <row r="207" s="40" customFormat="1" x14ac:dyDescent="0.25"/>
    <row r="208" s="40" customFormat="1" x14ac:dyDescent="0.25"/>
    <row r="209" s="40" customFormat="1" x14ac:dyDescent="0.25"/>
    <row r="210" s="40" customFormat="1" x14ac:dyDescent="0.25"/>
    <row r="211" s="40" customFormat="1" x14ac:dyDescent="0.25"/>
    <row r="212" s="40" customFormat="1" x14ac:dyDescent="0.25"/>
    <row r="213" s="40" customFormat="1" x14ac:dyDescent="0.25"/>
    <row r="214" s="40" customFormat="1" x14ac:dyDescent="0.25"/>
    <row r="215" s="40" customFormat="1" x14ac:dyDescent="0.25"/>
    <row r="216" s="40" customFormat="1" x14ac:dyDescent="0.25"/>
    <row r="217" s="40" customFormat="1" x14ac:dyDescent="0.25"/>
    <row r="218" s="40" customFormat="1" x14ac:dyDescent="0.25"/>
    <row r="219" s="40" customFormat="1" x14ac:dyDescent="0.25"/>
    <row r="220" s="40" customFormat="1" x14ac:dyDescent="0.25"/>
    <row r="221" s="40" customFormat="1" x14ac:dyDescent="0.25"/>
    <row r="222" s="40" customFormat="1" x14ac:dyDescent="0.25"/>
    <row r="223" s="40" customFormat="1" x14ac:dyDescent="0.25"/>
    <row r="224" s="40" customFormat="1" x14ac:dyDescent="0.25"/>
    <row r="225" s="40" customFormat="1" x14ac:dyDescent="0.25"/>
    <row r="226" s="40" customFormat="1" x14ac:dyDescent="0.25"/>
    <row r="227" s="40" customFormat="1" x14ac:dyDescent="0.25"/>
    <row r="228" s="40" customFormat="1" x14ac:dyDescent="0.25"/>
    <row r="229" s="40" customFormat="1" x14ac:dyDescent="0.25"/>
    <row r="230" s="40" customFormat="1" x14ac:dyDescent="0.25"/>
    <row r="231" s="40" customFormat="1" x14ac:dyDescent="0.25"/>
    <row r="232" s="40" customFormat="1" x14ac:dyDescent="0.25"/>
    <row r="233" s="40" customFormat="1" x14ac:dyDescent="0.25"/>
    <row r="234" s="40" customFormat="1" x14ac:dyDescent="0.25"/>
    <row r="235" s="40" customFormat="1" x14ac:dyDescent="0.25"/>
    <row r="236" s="40" customFormat="1" x14ac:dyDescent="0.25"/>
    <row r="237" s="40" customFormat="1" x14ac:dyDescent="0.25"/>
    <row r="238" s="40" customFormat="1" x14ac:dyDescent="0.25"/>
    <row r="239" s="40" customFormat="1" x14ac:dyDescent="0.25"/>
    <row r="240" s="40" customFormat="1" x14ac:dyDescent="0.25"/>
    <row r="241" s="40" customFormat="1" x14ac:dyDescent="0.25"/>
    <row r="242" s="40" customFormat="1" x14ac:dyDescent="0.25"/>
    <row r="243" s="40" customFormat="1" x14ac:dyDescent="0.25"/>
    <row r="244" s="40" customFormat="1" x14ac:dyDescent="0.25"/>
    <row r="245" s="40" customFormat="1" x14ac:dyDescent="0.25"/>
    <row r="246" s="40" customFormat="1" x14ac:dyDescent="0.25"/>
    <row r="247" s="40" customFormat="1" x14ac:dyDescent="0.25"/>
    <row r="248" s="40" customFormat="1" x14ac:dyDescent="0.25"/>
    <row r="249" s="40" customFormat="1" x14ac:dyDescent="0.25"/>
    <row r="250" s="40" customFormat="1" x14ac:dyDescent="0.25"/>
    <row r="251" s="40" customFormat="1" x14ac:dyDescent="0.25"/>
    <row r="252" s="40" customFormat="1" x14ac:dyDescent="0.25"/>
    <row r="253" s="40" customFormat="1" x14ac:dyDescent="0.25"/>
    <row r="254" s="40" customFormat="1" x14ac:dyDescent="0.25"/>
    <row r="255" s="40" customFormat="1" x14ac:dyDescent="0.25"/>
    <row r="256" s="40" customFormat="1" x14ac:dyDescent="0.25"/>
    <row r="257" s="40" customFormat="1" x14ac:dyDescent="0.25"/>
    <row r="258" s="40" customFormat="1" x14ac:dyDescent="0.25"/>
    <row r="259" s="40" customFormat="1" x14ac:dyDescent="0.25"/>
    <row r="260" s="40" customFormat="1" x14ac:dyDescent="0.25"/>
    <row r="261" s="40" customFormat="1" x14ac:dyDescent="0.25"/>
    <row r="262" s="40" customFormat="1" x14ac:dyDescent="0.25"/>
    <row r="263" s="40" customFormat="1" x14ac:dyDescent="0.25"/>
    <row r="264" s="40" customFormat="1" x14ac:dyDescent="0.25"/>
    <row r="265" s="40" customFormat="1" x14ac:dyDescent="0.25"/>
    <row r="266" s="40" customFormat="1" x14ac:dyDescent="0.25"/>
    <row r="267" s="40" customFormat="1" x14ac:dyDescent="0.25"/>
    <row r="268" s="40" customFormat="1" x14ac:dyDescent="0.25"/>
    <row r="269" s="40" customFormat="1" x14ac:dyDescent="0.25"/>
    <row r="270" s="40" customFormat="1" x14ac:dyDescent="0.25"/>
    <row r="271" s="40" customFormat="1" x14ac:dyDescent="0.25"/>
    <row r="272" s="40" customFormat="1" x14ac:dyDescent="0.25"/>
    <row r="273" s="40" customFormat="1" x14ac:dyDescent="0.25"/>
    <row r="274" s="40" customFormat="1" x14ac:dyDescent="0.25"/>
    <row r="275" s="40" customFormat="1" x14ac:dyDescent="0.25"/>
    <row r="276" s="40" customFormat="1" x14ac:dyDescent="0.25"/>
    <row r="277" s="40" customFormat="1" x14ac:dyDescent="0.25"/>
    <row r="278" s="40" customFormat="1" x14ac:dyDescent="0.25"/>
    <row r="279" s="40" customFormat="1" x14ac:dyDescent="0.25"/>
    <row r="280" s="40" customFormat="1" x14ac:dyDescent="0.25"/>
    <row r="281" s="40" customFormat="1" x14ac:dyDescent="0.25"/>
    <row r="282" s="40" customFormat="1" x14ac:dyDescent="0.25"/>
    <row r="283" s="40" customFormat="1" x14ac:dyDescent="0.25"/>
    <row r="284" s="40" customFormat="1" x14ac:dyDescent="0.25"/>
    <row r="285" s="40" customFormat="1" x14ac:dyDescent="0.25"/>
    <row r="286" s="40" customFormat="1" x14ac:dyDescent="0.25"/>
    <row r="287" s="40" customFormat="1" x14ac:dyDescent="0.25"/>
    <row r="288" s="40" customFormat="1" x14ac:dyDescent="0.25"/>
    <row r="289" s="40" customFormat="1" x14ac:dyDescent="0.25"/>
    <row r="290" s="40" customFormat="1" x14ac:dyDescent="0.25"/>
    <row r="291" s="40" customFormat="1" x14ac:dyDescent="0.25"/>
    <row r="292" s="40" customFormat="1" x14ac:dyDescent="0.25"/>
    <row r="293" s="40" customFormat="1" x14ac:dyDescent="0.25"/>
    <row r="294" s="40" customFormat="1" x14ac:dyDescent="0.25"/>
    <row r="295" s="40" customFormat="1" x14ac:dyDescent="0.25"/>
    <row r="296" s="40" customFormat="1" x14ac:dyDescent="0.25"/>
    <row r="297" s="40" customFormat="1" x14ac:dyDescent="0.25"/>
    <row r="298" s="40" customFormat="1" x14ac:dyDescent="0.25"/>
    <row r="299" s="40" customFormat="1" x14ac:dyDescent="0.25"/>
    <row r="300" s="40" customFormat="1" x14ac:dyDescent="0.25"/>
    <row r="301" s="40" customFormat="1" x14ac:dyDescent="0.25"/>
    <row r="302" s="40" customFormat="1" x14ac:dyDescent="0.25"/>
    <row r="303" s="40" customFormat="1" x14ac:dyDescent="0.25"/>
    <row r="304" s="40" customFormat="1" x14ac:dyDescent="0.25"/>
    <row r="305" s="40" customFormat="1" x14ac:dyDescent="0.25"/>
    <row r="306" s="40" customFormat="1" x14ac:dyDescent="0.25"/>
    <row r="307" s="40" customFormat="1" x14ac:dyDescent="0.25"/>
    <row r="308" s="40" customFormat="1" x14ac:dyDescent="0.25"/>
    <row r="309" s="40" customFormat="1" x14ac:dyDescent="0.25"/>
    <row r="310" s="40" customFormat="1" x14ac:dyDescent="0.25"/>
    <row r="311" s="40" customFormat="1" x14ac:dyDescent="0.25"/>
    <row r="312" s="40" customFormat="1" x14ac:dyDescent="0.25"/>
    <row r="313" s="40" customFormat="1" x14ac:dyDescent="0.25"/>
    <row r="314" s="40" customFormat="1" x14ac:dyDescent="0.25"/>
    <row r="315" s="40" customFormat="1" x14ac:dyDescent="0.25"/>
    <row r="316" s="40" customFormat="1" x14ac:dyDescent="0.25"/>
    <row r="317" s="40" customFormat="1" x14ac:dyDescent="0.25"/>
    <row r="318" s="40" customFormat="1" x14ac:dyDescent="0.25"/>
    <row r="319" s="40" customFormat="1" x14ac:dyDescent="0.25"/>
    <row r="320" s="40" customFormat="1" x14ac:dyDescent="0.25"/>
    <row r="321" s="40" customFormat="1" x14ac:dyDescent="0.25"/>
    <row r="322" s="40" customFormat="1" x14ac:dyDescent="0.25"/>
    <row r="323" s="40" customFormat="1" x14ac:dyDescent="0.25"/>
    <row r="324" s="40" customFormat="1" x14ac:dyDescent="0.25"/>
    <row r="325" s="40" customFormat="1" x14ac:dyDescent="0.25"/>
    <row r="326" s="40" customFormat="1" x14ac:dyDescent="0.25"/>
    <row r="327" s="40" customFormat="1" x14ac:dyDescent="0.25"/>
    <row r="328" s="40" customFormat="1" x14ac:dyDescent="0.25"/>
    <row r="329" s="40" customFormat="1" x14ac:dyDescent="0.25"/>
    <row r="330" s="40" customFormat="1" x14ac:dyDescent="0.25"/>
    <row r="331" s="40" customFormat="1" x14ac:dyDescent="0.25"/>
    <row r="332" s="40" customFormat="1" x14ac:dyDescent="0.25"/>
    <row r="333" s="40" customFormat="1" x14ac:dyDescent="0.25"/>
    <row r="334" s="40" customFormat="1" x14ac:dyDescent="0.25"/>
    <row r="335" s="40" customFormat="1" x14ac:dyDescent="0.25"/>
    <row r="336" s="40" customFormat="1" x14ac:dyDescent="0.25"/>
    <row r="337" s="40" customFormat="1" x14ac:dyDescent="0.25"/>
    <row r="338" s="40" customFormat="1" x14ac:dyDescent="0.25"/>
    <row r="339" s="40" customFormat="1" x14ac:dyDescent="0.25"/>
    <row r="340" s="40" customFormat="1" x14ac:dyDescent="0.25"/>
    <row r="341" s="40" customFormat="1" x14ac:dyDescent="0.25"/>
    <row r="342" s="40" customFormat="1" x14ac:dyDescent="0.25"/>
    <row r="343" s="40" customFormat="1" x14ac:dyDescent="0.25"/>
    <row r="344" s="40" customFormat="1" x14ac:dyDescent="0.25"/>
    <row r="345" s="40" customFormat="1" x14ac:dyDescent="0.25"/>
    <row r="346" s="40" customFormat="1" x14ac:dyDescent="0.25"/>
    <row r="347" s="40" customFormat="1" x14ac:dyDescent="0.25"/>
    <row r="348" s="40" customFormat="1" x14ac:dyDescent="0.25"/>
    <row r="349" s="40" customFormat="1" x14ac:dyDescent="0.25"/>
    <row r="350" s="40" customFormat="1" x14ac:dyDescent="0.25"/>
    <row r="351" s="40" customFormat="1" x14ac:dyDescent="0.25"/>
    <row r="352" s="40" customFormat="1" x14ac:dyDescent="0.25"/>
    <row r="353" s="40" customFormat="1" x14ac:dyDescent="0.25"/>
    <row r="354" s="40" customFormat="1" x14ac:dyDescent="0.25"/>
    <row r="355" s="40" customFormat="1" x14ac:dyDescent="0.25"/>
    <row r="356" s="40" customFormat="1" x14ac:dyDescent="0.25"/>
    <row r="357" s="40" customFormat="1" x14ac:dyDescent="0.25"/>
    <row r="358" s="40" customFormat="1" x14ac:dyDescent="0.25"/>
    <row r="359" s="40" customFormat="1" x14ac:dyDescent="0.25"/>
    <row r="360" s="40" customFormat="1" x14ac:dyDescent="0.25"/>
    <row r="361" s="40" customFormat="1" x14ac:dyDescent="0.25"/>
    <row r="362" s="40" customFormat="1" x14ac:dyDescent="0.25"/>
    <row r="363" s="40" customFormat="1" x14ac:dyDescent="0.25"/>
    <row r="364" s="40" customFormat="1" x14ac:dyDescent="0.25"/>
    <row r="365" s="40" customFormat="1" x14ac:dyDescent="0.25"/>
    <row r="366" s="40" customFormat="1" x14ac:dyDescent="0.25"/>
    <row r="367" s="40" customFormat="1" x14ac:dyDescent="0.25"/>
    <row r="368" s="40" customFormat="1" x14ac:dyDescent="0.25"/>
    <row r="369" s="40" customFormat="1" x14ac:dyDescent="0.25"/>
    <row r="370" s="40" customFormat="1" x14ac:dyDescent="0.25"/>
    <row r="371" s="40" customFormat="1" x14ac:dyDescent="0.25"/>
    <row r="372" s="40" customFormat="1" x14ac:dyDescent="0.25"/>
    <row r="373" s="40" customFormat="1" x14ac:dyDescent="0.25"/>
    <row r="374" s="40" customFormat="1" x14ac:dyDescent="0.25"/>
    <row r="375" s="40" customFormat="1" x14ac:dyDescent="0.25"/>
    <row r="376" s="40" customFormat="1" x14ac:dyDescent="0.25"/>
    <row r="377" s="40" customFormat="1" x14ac:dyDescent="0.25"/>
    <row r="378" s="40" customFormat="1" x14ac:dyDescent="0.25"/>
    <row r="379" s="40" customFormat="1" x14ac:dyDescent="0.25"/>
    <row r="380" s="40" customFormat="1" x14ac:dyDescent="0.25"/>
    <row r="381" s="40" customFormat="1" x14ac:dyDescent="0.25"/>
    <row r="382" s="40" customFormat="1" x14ac:dyDescent="0.25"/>
    <row r="383" s="40" customFormat="1" x14ac:dyDescent="0.25"/>
    <row r="384" s="40" customFormat="1" x14ac:dyDescent="0.25"/>
    <row r="385" s="40" customFormat="1" x14ac:dyDescent="0.25"/>
    <row r="386" s="40" customFormat="1" x14ac:dyDescent="0.25"/>
    <row r="387" s="40" customFormat="1" x14ac:dyDescent="0.25"/>
    <row r="388" s="40" customFormat="1" x14ac:dyDescent="0.25"/>
    <row r="389" s="40" customFormat="1" x14ac:dyDescent="0.25"/>
    <row r="390" s="40" customFormat="1" x14ac:dyDescent="0.25"/>
    <row r="391" s="40" customFormat="1" x14ac:dyDescent="0.25"/>
    <row r="392" s="40" customFormat="1" x14ac:dyDescent="0.25"/>
    <row r="393" s="40" customFormat="1" x14ac:dyDescent="0.25"/>
    <row r="394" s="40" customFormat="1" x14ac:dyDescent="0.25"/>
    <row r="395" s="40" customFormat="1" x14ac:dyDescent="0.25"/>
    <row r="396" s="40" customFormat="1" x14ac:dyDescent="0.25"/>
    <row r="397" s="40" customFormat="1" x14ac:dyDescent="0.25"/>
    <row r="398" s="40" customFormat="1" x14ac:dyDescent="0.25"/>
    <row r="399" s="40" customFormat="1" x14ac:dyDescent="0.25"/>
    <row r="400" s="40" customFormat="1" x14ac:dyDescent="0.25"/>
    <row r="401" s="40" customFormat="1" x14ac:dyDescent="0.25"/>
    <row r="402" s="40" customFormat="1" x14ac:dyDescent="0.25"/>
    <row r="403" s="40" customFormat="1" x14ac:dyDescent="0.25"/>
    <row r="404" s="40" customFormat="1" x14ac:dyDescent="0.25"/>
    <row r="405" s="40" customFormat="1" x14ac:dyDescent="0.25"/>
    <row r="406" s="40" customFormat="1" x14ac:dyDescent="0.25"/>
    <row r="407" s="40" customFormat="1" x14ac:dyDescent="0.25"/>
    <row r="408" s="40" customFormat="1" x14ac:dyDescent="0.25"/>
    <row r="409" s="40" customFormat="1" x14ac:dyDescent="0.25"/>
    <row r="410" s="40" customFormat="1" x14ac:dyDescent="0.25"/>
    <row r="411" s="40" customFormat="1" x14ac:dyDescent="0.25"/>
    <row r="412" s="40" customFormat="1" x14ac:dyDescent="0.25"/>
    <row r="413" s="40" customFormat="1" x14ac:dyDescent="0.25"/>
    <row r="414" s="40" customFormat="1" x14ac:dyDescent="0.25"/>
    <row r="415" s="40" customFormat="1" x14ac:dyDescent="0.25"/>
    <row r="416" s="40" customFormat="1" x14ac:dyDescent="0.25"/>
    <row r="417" s="40" customFormat="1" x14ac:dyDescent="0.25"/>
    <row r="418" s="40" customFormat="1" x14ac:dyDescent="0.25"/>
    <row r="419" s="40" customFormat="1" x14ac:dyDescent="0.25"/>
    <row r="420" s="40" customFormat="1" x14ac:dyDescent="0.25"/>
    <row r="421" s="40" customFormat="1" x14ac:dyDescent="0.25"/>
    <row r="422" s="40" customFormat="1" x14ac:dyDescent="0.25"/>
    <row r="423" s="40" customFormat="1" x14ac:dyDescent="0.25"/>
    <row r="424" s="40" customFormat="1" x14ac:dyDescent="0.25"/>
    <row r="425" s="40" customFormat="1" x14ac:dyDescent="0.25"/>
    <row r="426" s="40" customFormat="1" x14ac:dyDescent="0.25"/>
    <row r="427" s="40" customFormat="1" x14ac:dyDescent="0.25"/>
    <row r="428" s="40" customFormat="1" x14ac:dyDescent="0.25"/>
    <row r="429" s="40" customFormat="1" x14ac:dyDescent="0.25"/>
    <row r="430" s="40" customFormat="1" x14ac:dyDescent="0.25"/>
    <row r="431" s="40" customFormat="1" x14ac:dyDescent="0.25"/>
    <row r="432" s="40" customFormat="1" x14ac:dyDescent="0.25"/>
    <row r="433" s="40" customFormat="1" x14ac:dyDescent="0.25"/>
    <row r="434" s="40" customFormat="1" x14ac:dyDescent="0.25"/>
    <row r="435" s="40" customFormat="1" x14ac:dyDescent="0.25"/>
    <row r="436" s="40" customFormat="1" x14ac:dyDescent="0.25"/>
    <row r="437" s="40" customFormat="1" x14ac:dyDescent="0.25"/>
    <row r="438" s="40" customFormat="1" x14ac:dyDescent="0.25"/>
    <row r="439" s="40" customFormat="1" x14ac:dyDescent="0.25"/>
    <row r="440" s="40" customFormat="1" x14ac:dyDescent="0.25"/>
    <row r="441" s="40" customFormat="1" x14ac:dyDescent="0.25"/>
    <row r="442" s="40" customFormat="1" x14ac:dyDescent="0.25"/>
    <row r="443" s="40" customFormat="1" x14ac:dyDescent="0.25"/>
    <row r="444" s="40" customFormat="1" x14ac:dyDescent="0.25"/>
    <row r="445" s="40" customFormat="1" x14ac:dyDescent="0.25"/>
    <row r="446" s="40" customFormat="1" x14ac:dyDescent="0.25"/>
    <row r="447" s="40" customFormat="1" x14ac:dyDescent="0.25"/>
    <row r="448" s="40" customFormat="1" x14ac:dyDescent="0.25"/>
    <row r="449" s="40" customFormat="1" x14ac:dyDescent="0.25"/>
    <row r="450" s="40" customFormat="1" x14ac:dyDescent="0.25"/>
    <row r="451" s="40" customFormat="1" x14ac:dyDescent="0.25"/>
    <row r="452" s="40" customFormat="1" x14ac:dyDescent="0.25"/>
    <row r="453" s="40" customFormat="1" x14ac:dyDescent="0.25"/>
    <row r="454" s="40" customFormat="1" x14ac:dyDescent="0.25"/>
    <row r="455" s="40" customFormat="1" x14ac:dyDescent="0.25"/>
    <row r="456" s="40" customFormat="1" x14ac:dyDescent="0.25"/>
    <row r="457" s="40" customFormat="1" x14ac:dyDescent="0.25"/>
    <row r="458" s="40" customFormat="1" x14ac:dyDescent="0.25"/>
    <row r="459" s="40" customFormat="1" x14ac:dyDescent="0.25"/>
    <row r="460" s="40" customFormat="1" x14ac:dyDescent="0.25"/>
    <row r="461" s="40" customFormat="1" x14ac:dyDescent="0.25"/>
    <row r="462" s="40" customFormat="1" x14ac:dyDescent="0.25"/>
    <row r="463" s="40" customFormat="1" x14ac:dyDescent="0.25"/>
    <row r="464" s="40" customFormat="1" x14ac:dyDescent="0.25"/>
    <row r="465" s="40" customFormat="1" x14ac:dyDescent="0.25"/>
    <row r="466" s="40" customFormat="1" x14ac:dyDescent="0.25"/>
    <row r="467" s="40" customFormat="1" x14ac:dyDescent="0.25"/>
    <row r="468" s="40" customFormat="1" x14ac:dyDescent="0.25"/>
    <row r="469" s="40" customFormat="1" x14ac:dyDescent="0.25"/>
    <row r="470" s="40" customFormat="1" x14ac:dyDescent="0.25"/>
    <row r="471" s="40" customFormat="1" x14ac:dyDescent="0.25"/>
    <row r="472" s="40" customFormat="1" x14ac:dyDescent="0.25"/>
    <row r="473" s="40" customFormat="1" x14ac:dyDescent="0.25"/>
    <row r="474" s="40" customFormat="1" x14ac:dyDescent="0.25"/>
    <row r="475" s="40" customFormat="1" x14ac:dyDescent="0.25"/>
    <row r="476" s="40" customFormat="1" x14ac:dyDescent="0.25"/>
    <row r="477" s="40" customFormat="1" x14ac:dyDescent="0.25"/>
    <row r="478" s="40" customFormat="1" x14ac:dyDescent="0.25"/>
    <row r="479" s="40" customFormat="1" x14ac:dyDescent="0.25"/>
    <row r="480" s="40" customFormat="1" x14ac:dyDescent="0.25"/>
    <row r="481" s="40" customFormat="1" x14ac:dyDescent="0.25"/>
    <row r="482" s="40" customFormat="1" x14ac:dyDescent="0.25"/>
    <row r="483" s="40" customFormat="1" x14ac:dyDescent="0.25"/>
    <row r="484" s="40" customFormat="1" x14ac:dyDescent="0.25"/>
    <row r="485" s="40" customFormat="1" x14ac:dyDescent="0.25"/>
    <row r="486" s="40" customFormat="1" x14ac:dyDescent="0.25"/>
    <row r="487" s="40" customFormat="1" x14ac:dyDescent="0.25"/>
    <row r="488" s="40" customFormat="1" x14ac:dyDescent="0.25"/>
    <row r="489" s="40" customFormat="1" x14ac:dyDescent="0.25"/>
    <row r="490" s="40" customFormat="1" x14ac:dyDescent="0.25"/>
    <row r="491" s="40" customFormat="1" x14ac:dyDescent="0.25"/>
    <row r="492" s="40" customFormat="1" x14ac:dyDescent="0.25"/>
    <row r="493" s="40" customFormat="1" x14ac:dyDescent="0.25"/>
    <row r="494" s="40" customFormat="1" x14ac:dyDescent="0.25"/>
    <row r="495" s="40" customFormat="1" x14ac:dyDescent="0.25"/>
    <row r="496" s="40" customFormat="1" x14ac:dyDescent="0.25"/>
    <row r="497" s="40" customFormat="1" x14ac:dyDescent="0.25"/>
    <row r="498" s="40" customFormat="1" x14ac:dyDescent="0.25"/>
    <row r="499" s="40" customFormat="1" x14ac:dyDescent="0.25"/>
    <row r="500" s="40" customFormat="1" x14ac:dyDescent="0.25"/>
    <row r="501" s="40" customFormat="1" x14ac:dyDescent="0.25"/>
  </sheetData>
  <mergeCells count="110">
    <mergeCell ref="A12:K12"/>
    <mergeCell ref="A13:K13"/>
    <mergeCell ref="A14:K14"/>
    <mergeCell ref="A15:K15"/>
    <mergeCell ref="A17:K17"/>
    <mergeCell ref="A18:K18"/>
    <mergeCell ref="A1:B3"/>
    <mergeCell ref="C1:K3"/>
    <mergeCell ref="A6:K6"/>
    <mergeCell ref="A8:K8"/>
    <mergeCell ref="A10:K10"/>
    <mergeCell ref="A11:K11"/>
    <mergeCell ref="A29:K29"/>
    <mergeCell ref="A30:C30"/>
    <mergeCell ref="D30:I30"/>
    <mergeCell ref="J30:K30"/>
    <mergeCell ref="A31:C31"/>
    <mergeCell ref="D31:I31"/>
    <mergeCell ref="J31:K31"/>
    <mergeCell ref="A20:K20"/>
    <mergeCell ref="A21:K21"/>
    <mergeCell ref="A22:K22"/>
    <mergeCell ref="A24:K24"/>
    <mergeCell ref="A25:K25"/>
    <mergeCell ref="A27:K27"/>
    <mergeCell ref="A34:C34"/>
    <mergeCell ref="D34:I34"/>
    <mergeCell ref="J34:K34"/>
    <mergeCell ref="A35:C35"/>
    <mergeCell ref="D35:I35"/>
    <mergeCell ref="J35:K35"/>
    <mergeCell ref="A32:C32"/>
    <mergeCell ref="D32:I32"/>
    <mergeCell ref="J32:K32"/>
    <mergeCell ref="A33:C33"/>
    <mergeCell ref="D33:I33"/>
    <mergeCell ref="J33:K33"/>
    <mergeCell ref="A38:C38"/>
    <mergeCell ref="D38:I38"/>
    <mergeCell ref="J38:K38"/>
    <mergeCell ref="A39:C39"/>
    <mergeCell ref="D39:I39"/>
    <mergeCell ref="J39:K39"/>
    <mergeCell ref="A36:C36"/>
    <mergeCell ref="D36:I36"/>
    <mergeCell ref="J36:K36"/>
    <mergeCell ref="A37:C37"/>
    <mergeCell ref="D37:I37"/>
    <mergeCell ref="J37:K37"/>
    <mergeCell ref="A45:C45"/>
    <mergeCell ref="D45:I45"/>
    <mergeCell ref="J45:K45"/>
    <mergeCell ref="A44:C44"/>
    <mergeCell ref="D44:I44"/>
    <mergeCell ref="J44:K44"/>
    <mergeCell ref="A40:C40"/>
    <mergeCell ref="D40:I40"/>
    <mergeCell ref="J40:K40"/>
    <mergeCell ref="A43:C43"/>
    <mergeCell ref="D43:I43"/>
    <mergeCell ref="J43:K43"/>
    <mergeCell ref="A42:C42"/>
    <mergeCell ref="D42:I42"/>
    <mergeCell ref="J42:K42"/>
    <mergeCell ref="A48:C48"/>
    <mergeCell ref="D48:I48"/>
    <mergeCell ref="J48:K48"/>
    <mergeCell ref="A49:C49"/>
    <mergeCell ref="D49:I49"/>
    <mergeCell ref="J49:K49"/>
    <mergeCell ref="A46:C46"/>
    <mergeCell ref="D46:I46"/>
    <mergeCell ref="J46:K46"/>
    <mergeCell ref="A47:C47"/>
    <mergeCell ref="D47:I47"/>
    <mergeCell ref="J47:K47"/>
    <mergeCell ref="J52:K52"/>
    <mergeCell ref="A53:C53"/>
    <mergeCell ref="D53:I53"/>
    <mergeCell ref="J53:K53"/>
    <mergeCell ref="A50:C50"/>
    <mergeCell ref="D50:I50"/>
    <mergeCell ref="J50:K50"/>
    <mergeCell ref="A51:C51"/>
    <mergeCell ref="D51:I51"/>
    <mergeCell ref="J51:K51"/>
    <mergeCell ref="A62:K62"/>
    <mergeCell ref="A63:K63"/>
    <mergeCell ref="A65:K65"/>
    <mergeCell ref="A66:K66"/>
    <mergeCell ref="A16:K16"/>
    <mergeCell ref="A19:K19"/>
    <mergeCell ref="A26:K26"/>
    <mergeCell ref="A41:C41"/>
    <mergeCell ref="D41:I41"/>
    <mergeCell ref="J41:K41"/>
    <mergeCell ref="A56:C56"/>
    <mergeCell ref="D56:I56"/>
    <mergeCell ref="J56:K56"/>
    <mergeCell ref="A58:K58"/>
    <mergeCell ref="A60:K60"/>
    <mergeCell ref="A61:K61"/>
    <mergeCell ref="A54:C54"/>
    <mergeCell ref="D54:I54"/>
    <mergeCell ref="J54:K54"/>
    <mergeCell ref="A55:C55"/>
    <mergeCell ref="D55:I55"/>
    <mergeCell ref="J55:K55"/>
    <mergeCell ref="A52:C52"/>
    <mergeCell ref="D52:I52"/>
  </mergeCells>
  <hyperlinks>
    <hyperlink ref="A20" location="_ftnref1" display="_ftnref1" xr:uid="{17A3087A-4B3E-4F47-862C-72DA07B99432}"/>
    <hyperlink ref="A27" location="_ftnref2" display="_ftnref2" xr:uid="{B45CDB02-C32F-4CFC-B584-FEF58C60188F}"/>
    <hyperlink ref="A21" location="_ftnref2" display="_ftnref2" xr:uid="{5B6D8822-FA1E-4CBB-A6C7-0CAF9C08AABC}"/>
    <hyperlink ref="A22" location="_ftnref2" display="_ftnref2" xr:uid="{DF444321-67E4-4509-9424-0C86652BAA11}"/>
    <hyperlink ref="A23" location="_ftnref2" display="_ftnref2" xr:uid="{6317E1BC-F96F-4408-B676-0914EDD5B964}"/>
    <hyperlink ref="A25" location="_ftnref2" display="_ftnref2" xr:uid="{E67B31AF-6DEC-4594-A144-7EE4C16BF1ED}"/>
    <hyperlink ref="A24" location="_ftnref2" display="_ftnref2" xr:uid="{F30E89B5-A30B-422F-B72C-62BF092D8641}"/>
    <hyperlink ref="A26" location="_ftnref2" display="_ftnref2" xr:uid="{AF55AAC0-ED04-48E6-A5EB-B336A682AA26}"/>
  </hyperlinks>
  <pageMargins left="0.7" right="0.7" top="0.75" bottom="0.75" header="0.3" footer="0.3"/>
  <pageSetup paperSize="9" scale="6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7"/>
  <sheetViews>
    <sheetView tabSelected="1" zoomScale="90" zoomScaleNormal="90" zoomScalePageLayoutView="62" workbookViewId="0">
      <selection activeCell="D13" sqref="D13"/>
    </sheetView>
  </sheetViews>
  <sheetFormatPr baseColWidth="10" defaultColWidth="11.42578125" defaultRowHeight="14.25" x14ac:dyDescent="0.2"/>
  <cols>
    <col min="1" max="1" width="2.7109375" style="64" customWidth="1"/>
    <col min="2" max="2" width="4.7109375" style="64" customWidth="1"/>
    <col min="3" max="3" width="48.28515625" style="64" customWidth="1"/>
    <col min="4" max="4" width="60" style="64" customWidth="1"/>
    <col min="5" max="5" width="15.140625" style="64" customWidth="1"/>
    <col min="6" max="6" width="20.42578125" style="64" customWidth="1"/>
    <col min="7" max="7" width="9.85546875" style="64" customWidth="1"/>
    <col min="8" max="8" width="10.42578125" style="64" customWidth="1"/>
    <col min="9" max="9" width="50.7109375" style="64" customWidth="1"/>
    <col min="10" max="16384" width="11.42578125" style="64"/>
  </cols>
  <sheetData>
    <row r="1" spans="1:16" ht="15" customHeight="1" x14ac:dyDescent="0.2">
      <c r="C1" s="229"/>
      <c r="D1" s="235" t="s">
        <v>0</v>
      </c>
      <c r="E1" s="236"/>
      <c r="F1" s="236"/>
      <c r="G1" s="236"/>
      <c r="H1" s="236"/>
      <c r="I1" s="237"/>
    </row>
    <row r="2" spans="1:16" ht="15" customHeight="1" x14ac:dyDescent="0.2">
      <c r="C2" s="229"/>
      <c r="D2" s="238"/>
      <c r="E2" s="239"/>
      <c r="F2" s="239"/>
      <c r="G2" s="239"/>
      <c r="H2" s="239"/>
      <c r="I2" s="240"/>
      <c r="J2" s="39"/>
      <c r="K2" s="39"/>
    </row>
    <row r="3" spans="1:16" ht="15" customHeight="1" x14ac:dyDescent="0.2">
      <c r="C3" s="229"/>
      <c r="D3" s="238"/>
      <c r="E3" s="239"/>
      <c r="F3" s="239"/>
      <c r="G3" s="239"/>
      <c r="H3" s="239"/>
      <c r="I3" s="240"/>
    </row>
    <row r="4" spans="1:16" ht="15.75" customHeight="1" x14ac:dyDescent="0.2">
      <c r="C4" s="229"/>
      <c r="D4" s="241"/>
      <c r="E4" s="242"/>
      <c r="F4" s="242"/>
      <c r="G4" s="242"/>
      <c r="H4" s="242"/>
      <c r="I4" s="243"/>
    </row>
    <row r="5" spans="1:16" ht="18" x14ac:dyDescent="0.2">
      <c r="A5" s="65"/>
      <c r="B5" s="65"/>
      <c r="C5" s="65"/>
      <c r="D5" s="65"/>
      <c r="E5" s="65"/>
      <c r="F5" s="65"/>
      <c r="G5" s="65"/>
      <c r="H5" s="65"/>
    </row>
    <row r="6" spans="1:16" ht="26.25" customHeight="1" thickBot="1" x14ac:dyDescent="0.3">
      <c r="A6" s="66"/>
      <c r="B6" s="227" t="s">
        <v>1</v>
      </c>
      <c r="C6" s="228"/>
      <c r="D6" s="228"/>
      <c r="E6" s="228"/>
      <c r="F6" s="228"/>
      <c r="G6" s="228"/>
      <c r="H6" s="228"/>
      <c r="I6" s="228"/>
    </row>
    <row r="7" spans="1:16" ht="21" customHeight="1" thickBot="1" x14ac:dyDescent="0.25">
      <c r="C7" s="67" t="s">
        <v>2</v>
      </c>
      <c r="D7" s="202"/>
      <c r="E7" s="203"/>
      <c r="F7" s="200" t="s">
        <v>3</v>
      </c>
      <c r="G7" s="200"/>
      <c r="H7" s="201"/>
      <c r="I7" s="68"/>
    </row>
    <row r="8" spans="1:16" ht="15" x14ac:dyDescent="0.25">
      <c r="C8" s="69" t="s">
        <v>4</v>
      </c>
      <c r="D8" s="70"/>
      <c r="E8" s="71" t="s">
        <v>5</v>
      </c>
      <c r="F8" s="70"/>
      <c r="G8" s="72"/>
      <c r="H8" s="73" t="s">
        <v>6</v>
      </c>
      <c r="I8" s="74"/>
      <c r="P8" s="64" t="s">
        <v>7</v>
      </c>
    </row>
    <row r="9" spans="1:16" ht="15" x14ac:dyDescent="0.25">
      <c r="C9" s="75" t="s">
        <v>8</v>
      </c>
      <c r="D9" s="76"/>
      <c r="E9" s="77" t="s">
        <v>9</v>
      </c>
      <c r="F9" s="78"/>
      <c r="H9" s="77" t="s">
        <v>10</v>
      </c>
      <c r="I9" s="79"/>
      <c r="P9" s="64" t="s">
        <v>11</v>
      </c>
    </row>
    <row r="10" spans="1:16" ht="15" x14ac:dyDescent="0.25">
      <c r="C10" s="75" t="s">
        <v>12</v>
      </c>
      <c r="D10" s="80"/>
      <c r="E10" s="77" t="s">
        <v>13</v>
      </c>
      <c r="F10" s="78"/>
      <c r="H10" s="77" t="s">
        <v>14</v>
      </c>
      <c r="I10" s="79"/>
      <c r="P10" s="64" t="s">
        <v>15</v>
      </c>
    </row>
    <row r="11" spans="1:16" ht="15" x14ac:dyDescent="0.25">
      <c r="B11" s="81"/>
      <c r="C11" s="75" t="s">
        <v>16</v>
      </c>
      <c r="D11" s="80"/>
      <c r="E11" s="77" t="s">
        <v>13</v>
      </c>
      <c r="F11" s="78"/>
      <c r="G11" s="82"/>
      <c r="H11" s="77" t="s">
        <v>13</v>
      </c>
      <c r="I11" s="79"/>
      <c r="P11" s="64" t="s">
        <v>17</v>
      </c>
    </row>
    <row r="12" spans="1:16" ht="15" thickBot="1" x14ac:dyDescent="0.25">
      <c r="B12" s="81"/>
      <c r="C12" s="83"/>
      <c r="D12" s="84"/>
      <c r="E12" s="84"/>
      <c r="F12" s="84"/>
      <c r="G12" s="85"/>
      <c r="H12" s="86"/>
      <c r="I12" s="87"/>
      <c r="P12" s="64" t="s">
        <v>18</v>
      </c>
    </row>
    <row r="13" spans="1:16" ht="30" customHeight="1" x14ac:dyDescent="0.2">
      <c r="B13" s="81"/>
      <c r="C13" s="88" t="s">
        <v>19</v>
      </c>
      <c r="D13" s="89" t="s">
        <v>20</v>
      </c>
      <c r="E13" s="90" t="s">
        <v>21</v>
      </c>
      <c r="F13" s="208" t="s">
        <v>22</v>
      </c>
      <c r="G13" s="209"/>
      <c r="H13" s="91" t="s">
        <v>23</v>
      </c>
      <c r="I13" s="92"/>
    </row>
    <row r="14" spans="1:16" x14ac:dyDescent="0.2">
      <c r="B14" s="81"/>
      <c r="C14" s="93"/>
      <c r="D14" s="94"/>
      <c r="E14" s="95"/>
      <c r="F14" s="210"/>
      <c r="G14" s="211"/>
      <c r="H14" s="212"/>
      <c r="I14" s="213"/>
    </row>
    <row r="15" spans="1:16" x14ac:dyDescent="0.2">
      <c r="B15" s="81"/>
      <c r="C15" s="93"/>
      <c r="D15" s="96"/>
      <c r="E15" s="97"/>
      <c r="F15" s="98"/>
      <c r="G15" s="99"/>
      <c r="H15" s="100"/>
      <c r="I15" s="101"/>
    </row>
    <row r="16" spans="1:16" ht="15" thickBot="1" x14ac:dyDescent="0.25">
      <c r="B16" s="81"/>
      <c r="C16" s="102"/>
      <c r="D16" s="103"/>
      <c r="E16" s="104"/>
      <c r="F16" s="214"/>
      <c r="G16" s="215"/>
      <c r="H16" s="216"/>
      <c r="I16" s="215"/>
    </row>
    <row r="17" spans="2:9" ht="15" customHeight="1" thickBot="1" x14ac:dyDescent="0.3">
      <c r="B17" s="81"/>
      <c r="C17" s="105" t="s">
        <v>24</v>
      </c>
      <c r="D17" s="223"/>
      <c r="E17" s="224"/>
      <c r="F17" s="225" t="s">
        <v>13</v>
      </c>
      <c r="G17" s="226"/>
      <c r="H17" s="106"/>
      <c r="I17" s="74"/>
    </row>
    <row r="18" spans="2:9" ht="15.75" thickBot="1" x14ac:dyDescent="0.3">
      <c r="B18" s="81"/>
      <c r="C18" s="107" t="s">
        <v>25</v>
      </c>
      <c r="D18" s="144"/>
      <c r="E18" s="221" t="s">
        <v>26</v>
      </c>
      <c r="F18" s="221"/>
      <c r="G18" s="222"/>
      <c r="H18" s="108"/>
      <c r="I18" s="109"/>
    </row>
    <row r="19" spans="2:9" ht="15" x14ac:dyDescent="0.25">
      <c r="B19" s="81"/>
      <c r="C19" s="75" t="s">
        <v>27</v>
      </c>
      <c r="D19" s="217"/>
      <c r="E19" s="217"/>
      <c r="F19" s="217"/>
      <c r="G19" s="217"/>
      <c r="H19" s="217"/>
      <c r="I19" s="218"/>
    </row>
    <row r="20" spans="2:9" ht="15" x14ac:dyDescent="0.25">
      <c r="B20" s="81"/>
      <c r="C20" s="75"/>
      <c r="D20" s="219"/>
      <c r="E20" s="219"/>
      <c r="F20" s="219"/>
      <c r="G20" s="219"/>
      <c r="H20" s="219"/>
      <c r="I20" s="220"/>
    </row>
    <row r="21" spans="2:9" ht="15" thickBot="1" x14ac:dyDescent="0.25">
      <c r="B21" s="81"/>
      <c r="C21" s="102"/>
      <c r="D21" s="206"/>
      <c r="E21" s="206"/>
      <c r="F21" s="206"/>
      <c r="G21" s="206"/>
      <c r="H21" s="206"/>
      <c r="I21" s="207"/>
    </row>
    <row r="22" spans="2:9" ht="21" customHeight="1" x14ac:dyDescent="0.2">
      <c r="B22" s="110"/>
      <c r="C22" s="111"/>
      <c r="D22" s="112"/>
      <c r="E22" s="113"/>
      <c r="F22" s="113"/>
      <c r="G22" s="113"/>
      <c r="H22" s="113"/>
      <c r="I22" s="113"/>
    </row>
    <row r="23" spans="2:9" ht="99" customHeight="1" x14ac:dyDescent="0.2">
      <c r="B23" s="204" t="s">
        <v>28</v>
      </c>
      <c r="C23" s="205"/>
      <c r="D23" s="114" t="s">
        <v>29</v>
      </c>
      <c r="E23" s="114" t="s">
        <v>30</v>
      </c>
      <c r="F23" s="114" t="s">
        <v>215</v>
      </c>
      <c r="G23" s="114" t="s">
        <v>31</v>
      </c>
      <c r="H23" s="114" t="s">
        <v>32</v>
      </c>
      <c r="I23" s="114" t="s">
        <v>23</v>
      </c>
    </row>
    <row r="24" spans="2:9" ht="152.25" customHeight="1" x14ac:dyDescent="0.2">
      <c r="B24" s="115">
        <v>1</v>
      </c>
      <c r="C24" s="116" t="s">
        <v>33</v>
      </c>
      <c r="D24" s="117" t="s">
        <v>219</v>
      </c>
      <c r="E24" s="118" t="s">
        <v>34</v>
      </c>
      <c r="F24" s="119"/>
      <c r="G24" s="120">
        <f>+VLOOKUP(E24,'Tablas de referencia'!$A$1:$B$3,2,0)</f>
        <v>5.2631578947368416</v>
      </c>
      <c r="H24" s="120">
        <f t="shared" ref="H24:H37" si="0">F24*G24</f>
        <v>0</v>
      </c>
      <c r="I24" s="121"/>
    </row>
    <row r="25" spans="2:9" ht="149.25" customHeight="1" x14ac:dyDescent="0.2">
      <c r="B25" s="115">
        <v>2</v>
      </c>
      <c r="C25" s="116" t="s">
        <v>35</v>
      </c>
      <c r="D25" s="122" t="s">
        <v>220</v>
      </c>
      <c r="E25" s="123" t="s">
        <v>36</v>
      </c>
      <c r="F25" s="119"/>
      <c r="G25" s="120">
        <f>+VLOOKUP(E25,'Tablas de referencia'!$A$1:$B$3,2,0)</f>
        <v>10.526315789473683</v>
      </c>
      <c r="H25" s="120">
        <f>F25*G25</f>
        <v>0</v>
      </c>
      <c r="I25" s="121"/>
    </row>
    <row r="26" spans="2:9" ht="122.25" customHeight="1" x14ac:dyDescent="0.2">
      <c r="B26" s="115">
        <v>3</v>
      </c>
      <c r="C26" s="116" t="s">
        <v>37</v>
      </c>
      <c r="D26" s="117" t="s">
        <v>221</v>
      </c>
      <c r="E26" s="124" t="s">
        <v>36</v>
      </c>
      <c r="F26" s="119"/>
      <c r="G26" s="120">
        <f>+VLOOKUP(E26,'Tablas de referencia'!$A$1:$B$3,2,0)</f>
        <v>10.526315789473683</v>
      </c>
      <c r="H26" s="120">
        <f t="shared" si="0"/>
        <v>0</v>
      </c>
      <c r="I26" s="121"/>
    </row>
    <row r="27" spans="2:9" ht="215.25" customHeight="1" x14ac:dyDescent="0.2">
      <c r="B27" s="115" t="s">
        <v>38</v>
      </c>
      <c r="C27" s="116" t="s">
        <v>39</v>
      </c>
      <c r="D27" s="117" t="s">
        <v>222</v>
      </c>
      <c r="E27" s="123" t="s">
        <v>36</v>
      </c>
      <c r="F27" s="119"/>
      <c r="G27" s="120">
        <f>+VLOOKUP(E27,'Tablas de referencia'!$A$1:$B$3,2,0)</f>
        <v>10.526315789473683</v>
      </c>
      <c r="H27" s="120">
        <f>F27*G27</f>
        <v>0</v>
      </c>
      <c r="I27" s="121"/>
    </row>
    <row r="28" spans="2:9" ht="140.25" customHeight="1" x14ac:dyDescent="0.2">
      <c r="B28" s="115" t="s">
        <v>40</v>
      </c>
      <c r="C28" s="116" t="s">
        <v>41</v>
      </c>
      <c r="D28" s="122" t="s">
        <v>223</v>
      </c>
      <c r="E28" s="123" t="s">
        <v>36</v>
      </c>
      <c r="F28" s="119"/>
      <c r="G28" s="120">
        <f>+VLOOKUP(E28,'Tablas de referencia'!$A$1:$B$3,2,0)</f>
        <v>10.526315789473683</v>
      </c>
      <c r="H28" s="120">
        <f t="shared" si="0"/>
        <v>0</v>
      </c>
      <c r="I28" s="121"/>
    </row>
    <row r="29" spans="2:9" ht="176.25" customHeight="1" x14ac:dyDescent="0.2">
      <c r="B29" s="115" t="s">
        <v>42</v>
      </c>
      <c r="C29" s="116" t="s">
        <v>43</v>
      </c>
      <c r="D29" s="117" t="s">
        <v>224</v>
      </c>
      <c r="E29" s="125" t="s">
        <v>44</v>
      </c>
      <c r="F29" s="119"/>
      <c r="G29" s="120">
        <f>+VLOOKUP(E29,'Tablas de referencia'!$A$1:$B$3,2,0)</f>
        <v>1.7543859649122806</v>
      </c>
      <c r="H29" s="120">
        <f>F29*G29</f>
        <v>0</v>
      </c>
      <c r="I29" s="121"/>
    </row>
    <row r="30" spans="2:9" ht="153" customHeight="1" x14ac:dyDescent="0.2">
      <c r="B30" s="115">
        <v>5</v>
      </c>
      <c r="C30" s="126" t="s">
        <v>45</v>
      </c>
      <c r="D30" s="122" t="s">
        <v>225</v>
      </c>
      <c r="E30" s="118" t="s">
        <v>34</v>
      </c>
      <c r="F30" s="119"/>
      <c r="G30" s="120">
        <f>+VLOOKUP(E30,'Tablas de referencia'!$A$1:$B$3,2,0)</f>
        <v>5.2631578947368416</v>
      </c>
      <c r="H30" s="120">
        <f t="shared" si="0"/>
        <v>0</v>
      </c>
      <c r="I30" s="121"/>
    </row>
    <row r="31" spans="2:9" ht="144.75" customHeight="1" x14ac:dyDescent="0.2">
      <c r="B31" s="115" t="s">
        <v>46</v>
      </c>
      <c r="C31" s="116" t="s">
        <v>47</v>
      </c>
      <c r="D31" s="117" t="s">
        <v>226</v>
      </c>
      <c r="E31" s="123" t="s">
        <v>36</v>
      </c>
      <c r="F31" s="119"/>
      <c r="G31" s="120">
        <f>+VLOOKUP(E31,'Tablas de referencia'!$A$1:$B$3,2,0)</f>
        <v>10.526315789473683</v>
      </c>
      <c r="H31" s="120">
        <f t="shared" si="0"/>
        <v>0</v>
      </c>
      <c r="I31" s="121"/>
    </row>
    <row r="32" spans="2:9" ht="117" customHeight="1" x14ac:dyDescent="0.2">
      <c r="B32" s="115" t="s">
        <v>48</v>
      </c>
      <c r="C32" s="116" t="s">
        <v>49</v>
      </c>
      <c r="D32" s="122" t="s">
        <v>227</v>
      </c>
      <c r="E32" s="125" t="s">
        <v>44</v>
      </c>
      <c r="F32" s="119"/>
      <c r="G32" s="120">
        <f>+VLOOKUP(E32,'Tablas de referencia'!$A$1:$B$3,2,0)</f>
        <v>1.7543859649122806</v>
      </c>
      <c r="H32" s="120">
        <f t="shared" si="0"/>
        <v>0</v>
      </c>
      <c r="I32" s="121"/>
    </row>
    <row r="33" spans="2:9" ht="180" customHeight="1" x14ac:dyDescent="0.2">
      <c r="B33" s="115" t="s">
        <v>50</v>
      </c>
      <c r="C33" s="116" t="s">
        <v>51</v>
      </c>
      <c r="D33" s="117" t="s">
        <v>228</v>
      </c>
      <c r="E33" s="123" t="s">
        <v>36</v>
      </c>
      <c r="F33" s="119"/>
      <c r="G33" s="120">
        <f>+VLOOKUP(E33,'Tablas de referencia'!$A$1:$B$3,2,0)</f>
        <v>10.526315789473683</v>
      </c>
      <c r="H33" s="120">
        <f t="shared" si="0"/>
        <v>0</v>
      </c>
      <c r="I33" s="121"/>
    </row>
    <row r="34" spans="2:9" ht="295.5" customHeight="1" x14ac:dyDescent="0.2">
      <c r="B34" s="115" t="s">
        <v>52</v>
      </c>
      <c r="C34" s="126" t="s">
        <v>53</v>
      </c>
      <c r="D34" s="117" t="s">
        <v>229</v>
      </c>
      <c r="E34" s="118" t="s">
        <v>34</v>
      </c>
      <c r="F34" s="119"/>
      <c r="G34" s="120">
        <f>+VLOOKUP(E34,'Tablas de referencia'!$A$1:$B$3,2,0)</f>
        <v>5.2631578947368416</v>
      </c>
      <c r="H34" s="120">
        <f t="shared" si="0"/>
        <v>0</v>
      </c>
      <c r="I34" s="121"/>
    </row>
    <row r="35" spans="2:9" ht="242.25" customHeight="1" x14ac:dyDescent="0.2">
      <c r="B35" s="115" t="s">
        <v>54</v>
      </c>
      <c r="C35" s="116" t="s">
        <v>55</v>
      </c>
      <c r="D35" s="117" t="s">
        <v>230</v>
      </c>
      <c r="E35" s="123" t="s">
        <v>36</v>
      </c>
      <c r="F35" s="119"/>
      <c r="G35" s="120">
        <f>+VLOOKUP(E35,'Tablas de referencia'!$A$1:$B$3,2,0)</f>
        <v>10.526315789473683</v>
      </c>
      <c r="H35" s="120">
        <f t="shared" si="0"/>
        <v>0</v>
      </c>
      <c r="I35" s="121"/>
    </row>
    <row r="36" spans="2:9" ht="126" customHeight="1" x14ac:dyDescent="0.2">
      <c r="B36" s="115">
        <v>8</v>
      </c>
      <c r="C36" s="116" t="s">
        <v>56</v>
      </c>
      <c r="D36" s="122" t="s">
        <v>231</v>
      </c>
      <c r="E36" s="118" t="s">
        <v>34</v>
      </c>
      <c r="F36" s="119"/>
      <c r="G36" s="120">
        <f>+VLOOKUP(E36,'Tablas de referencia'!$A$1:$B$3,2,0)</f>
        <v>5.2631578947368416</v>
      </c>
      <c r="H36" s="120">
        <f t="shared" si="0"/>
        <v>0</v>
      </c>
      <c r="I36" s="121"/>
    </row>
    <row r="37" spans="2:9" ht="153" customHeight="1" x14ac:dyDescent="0.2">
      <c r="B37" s="115">
        <v>9</v>
      </c>
      <c r="C37" s="127" t="s">
        <v>57</v>
      </c>
      <c r="D37" s="127" t="s">
        <v>232</v>
      </c>
      <c r="E37" s="125" t="s">
        <v>44</v>
      </c>
      <c r="F37" s="119"/>
      <c r="G37" s="120">
        <f>+VLOOKUP(E37,'Tablas de referencia'!$A$1:$B$3,2,0)</f>
        <v>1.7543859649122806</v>
      </c>
      <c r="H37" s="120">
        <f t="shared" si="0"/>
        <v>0</v>
      </c>
      <c r="I37" s="121"/>
    </row>
    <row r="38" spans="2:9" x14ac:dyDescent="0.2">
      <c r="C38" s="128"/>
      <c r="D38" s="128"/>
      <c r="G38" s="129" t="s">
        <v>58</v>
      </c>
      <c r="H38" s="130">
        <f>SUM(H24:H37)</f>
        <v>0</v>
      </c>
      <c r="I38" s="64" t="s">
        <v>59</v>
      </c>
    </row>
    <row r="39" spans="2:9" x14ac:dyDescent="0.2">
      <c r="C39" s="131" t="s">
        <v>60</v>
      </c>
      <c r="D39" s="132" t="s">
        <v>61</v>
      </c>
    </row>
    <row r="40" spans="2:9" ht="15" x14ac:dyDescent="0.25">
      <c r="C40" s="131" t="s">
        <v>62</v>
      </c>
      <c r="D40" s="133" t="s">
        <v>63</v>
      </c>
      <c r="F40" s="134" t="s">
        <v>64</v>
      </c>
      <c r="G40" s="135"/>
      <c r="H40" s="136"/>
    </row>
    <row r="41" spans="2:9" x14ac:dyDescent="0.2">
      <c r="C41" s="131" t="s">
        <v>65</v>
      </c>
      <c r="D41" s="132" t="s">
        <v>66</v>
      </c>
      <c r="F41" s="137" t="s">
        <v>67</v>
      </c>
      <c r="G41" s="138">
        <v>5</v>
      </c>
      <c r="H41" s="139" t="s">
        <v>68</v>
      </c>
    </row>
    <row r="42" spans="2:9" x14ac:dyDescent="0.2">
      <c r="C42" s="131" t="s">
        <v>69</v>
      </c>
      <c r="D42" s="132" t="s">
        <v>70</v>
      </c>
    </row>
    <row r="43" spans="2:9" x14ac:dyDescent="0.2">
      <c r="C43" s="128"/>
      <c r="D43" s="128"/>
    </row>
    <row r="44" spans="2:9" x14ac:dyDescent="0.2">
      <c r="C44" s="131" t="s">
        <v>71</v>
      </c>
      <c r="D44" s="140">
        <f>+H38</f>
        <v>0</v>
      </c>
    </row>
    <row r="45" spans="2:9" x14ac:dyDescent="0.2">
      <c r="C45" s="131" t="s">
        <v>72</v>
      </c>
      <c r="D45" s="140">
        <f>+(-25+((F36+F33+F31+F30+F24)*5))</f>
        <v>-25</v>
      </c>
      <c r="F45" s="141"/>
    </row>
    <row r="46" spans="2:9" x14ac:dyDescent="0.2">
      <c r="C46" s="131" t="s">
        <v>73</v>
      </c>
      <c r="D46" s="140">
        <f>+D44+D45</f>
        <v>-25</v>
      </c>
    </row>
    <row r="47" spans="2:9" x14ac:dyDescent="0.2">
      <c r="C47" s="142" t="s">
        <v>60</v>
      </c>
      <c r="D47" s="132" t="str">
        <f>IF((D46&gt;=94),"I",IF(AND(D46&gt;=66,D46&lt;94),"EI",IF(D46&lt;66,"NI")))</f>
        <v>NI</v>
      </c>
    </row>
    <row r="53" spans="4:4" x14ac:dyDescent="0.2">
      <c r="D53" s="143"/>
    </row>
    <row r="54" spans="4:4" x14ac:dyDescent="0.2">
      <c r="D54" s="143"/>
    </row>
    <row r="55" spans="4:4" x14ac:dyDescent="0.2">
      <c r="D55" s="143"/>
    </row>
    <row r="56" spans="4:4" x14ac:dyDescent="0.2">
      <c r="D56" s="143"/>
    </row>
    <row r="57" spans="4:4" x14ac:dyDescent="0.2">
      <c r="D57" s="143"/>
    </row>
  </sheetData>
  <sheetProtection autoFilter="0" pivotTables="0"/>
  <mergeCells count="17">
    <mergeCell ref="B6:I6"/>
    <mergeCell ref="C1:C4"/>
    <mergeCell ref="D1:I4"/>
    <mergeCell ref="F7:H7"/>
    <mergeCell ref="D7:E7"/>
    <mergeCell ref="B23:C23"/>
    <mergeCell ref="D21:I21"/>
    <mergeCell ref="F13:G13"/>
    <mergeCell ref="F14:G14"/>
    <mergeCell ref="H14:I14"/>
    <mergeCell ref="F16:G16"/>
    <mergeCell ref="H16:I16"/>
    <mergeCell ref="D19:I19"/>
    <mergeCell ref="D20:I20"/>
    <mergeCell ref="E18:G18"/>
    <mergeCell ref="D17:E17"/>
    <mergeCell ref="F17:G17"/>
  </mergeCells>
  <conditionalFormatting sqref="C47">
    <cfRule type="expression" dxfId="18" priority="17">
      <formula>C47=1</formula>
    </cfRule>
  </conditionalFormatting>
  <conditionalFormatting sqref="D37">
    <cfRule type="expression" dxfId="17" priority="1">
      <formula>D37="Informativo"</formula>
    </cfRule>
    <cfRule type="expression" dxfId="16" priority="2">
      <formula>D37="Menor"</formula>
    </cfRule>
    <cfRule type="expression" dxfId="15" priority="3">
      <formula>D37="Crítico"</formula>
    </cfRule>
    <cfRule type="expression" dxfId="14" priority="4">
      <formula>D37="Mayor"</formula>
    </cfRule>
  </conditionalFormatting>
  <conditionalFormatting sqref="D47">
    <cfRule type="expression" dxfId="13" priority="13">
      <formula>D47="NI"</formula>
    </cfRule>
    <cfRule type="expression" dxfId="12" priority="14">
      <formula>D47="EI"</formula>
    </cfRule>
    <cfRule type="expression" dxfId="11" priority="15">
      <formula>D47="IE"</formula>
    </cfRule>
    <cfRule type="expression" dxfId="10" priority="16">
      <formula>D47="I"</formula>
    </cfRule>
  </conditionalFormatting>
  <conditionalFormatting sqref="D53:D57">
    <cfRule type="expression" dxfId="9" priority="9">
      <formula>D53="Informativo"</formula>
    </cfRule>
    <cfRule type="expression" dxfId="8" priority="10">
      <formula>D53="Menor"</formula>
    </cfRule>
    <cfRule type="expression" dxfId="7" priority="11">
      <formula>D53="Crítico"</formula>
    </cfRule>
    <cfRule type="expression" dxfId="6" priority="12">
      <formula>D53="Mayor"</formula>
    </cfRule>
  </conditionalFormatting>
  <conditionalFormatting sqref="F24:F37 G38">
    <cfRule type="expression" dxfId="5" priority="22">
      <formula>F24=1</formula>
    </cfRule>
  </conditionalFormatting>
  <dataValidations count="1">
    <dataValidation type="list" allowBlank="1" showInputMessage="1" showErrorMessage="1" sqref="I8" xr:uid="{00000000-0002-0000-0000-000000000000}">
      <formula1>$P$8:$P$12</formula1>
    </dataValidation>
  </dataValidations>
  <printOptions horizontalCentered="1"/>
  <pageMargins left="0.23622047244094491" right="0.23622047244094491" top="0.94488188976377963" bottom="0.55118110236220474" header="0.31496062992125984" footer="0.31496062992125984"/>
  <pageSetup scale="61" fitToHeight="5" orientation="landscape" r:id="rId1"/>
  <headerFooter>
    <oddFooter>&amp;C&amp;"Arial,Normal"&amp;10EL FORMATO IMPRESO, SIN DILIGENCIAR, ES UNA COPIA NO CONTROLADA
https://www.invima.gov.co/procesos&amp;R&amp;"Arial,Normal"&amp;10Página &amp;P de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'Tablas de referencia'!$I$14:$I$16</xm:f>
          </x14:formula1>
          <xm:sqref>F24:F37</xm:sqref>
        </x14:dataValidation>
        <x14:dataValidation type="list" allowBlank="1" showInputMessage="1" showErrorMessage="1" xr:uid="{00000000-0002-0000-0000-000002000000}">
          <x14:formula1>
            <xm:f>'Tablas de referencia'!$I$18:$I$22</xm:f>
          </x14:formula1>
          <xm:sqref>C14:C16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3"/>
  <sheetViews>
    <sheetView topLeftCell="A4" workbookViewId="0">
      <selection activeCell="C3" sqref="C3"/>
    </sheetView>
  </sheetViews>
  <sheetFormatPr baseColWidth="10" defaultColWidth="11.42578125" defaultRowHeight="15" x14ac:dyDescent="0.25"/>
  <cols>
    <col min="3" max="3" width="11.85546875" bestFit="1" customWidth="1"/>
    <col min="5" max="5" width="16.140625" customWidth="1"/>
    <col min="6" max="6" width="15.140625" customWidth="1"/>
    <col min="8" max="8" width="26.7109375" customWidth="1"/>
  </cols>
  <sheetData>
    <row r="1" spans="1:10" x14ac:dyDescent="0.25">
      <c r="A1" t="s">
        <v>36</v>
      </c>
      <c r="B1" s="8">
        <f>+B3*6</f>
        <v>10.526315789473683</v>
      </c>
      <c r="C1">
        <f>+B9</f>
        <v>0</v>
      </c>
      <c r="D1">
        <f>+B1*C1</f>
        <v>0</v>
      </c>
      <c r="F1" t="s">
        <v>74</v>
      </c>
      <c r="G1">
        <v>94.444444444444429</v>
      </c>
      <c r="H1" t="s">
        <v>62</v>
      </c>
    </row>
    <row r="2" spans="1:10" x14ac:dyDescent="0.25">
      <c r="A2" t="s">
        <v>34</v>
      </c>
      <c r="B2" s="8">
        <f>+B3*3</f>
        <v>5.2631578947368416</v>
      </c>
      <c r="C2">
        <f>+B10</f>
        <v>0</v>
      </c>
      <c r="D2">
        <f t="shared" ref="D2:D3" si="0">+B2*C2</f>
        <v>0</v>
      </c>
      <c r="F2">
        <v>66.665999999999997</v>
      </c>
      <c r="G2">
        <f>94.4444444444444-0.1</f>
        <v>94.344444444444406</v>
      </c>
      <c r="H2" t="s">
        <v>75</v>
      </c>
    </row>
    <row r="3" spans="1:10" x14ac:dyDescent="0.25">
      <c r="A3" t="s">
        <v>44</v>
      </c>
      <c r="B3" s="8">
        <f>100/57</f>
        <v>1.7543859649122806</v>
      </c>
      <c r="C3">
        <f>+B11</f>
        <v>0</v>
      </c>
      <c r="D3">
        <f t="shared" si="0"/>
        <v>0</v>
      </c>
      <c r="F3" t="s">
        <v>76</v>
      </c>
      <c r="G3" t="s">
        <v>77</v>
      </c>
      <c r="H3" t="s">
        <v>78</v>
      </c>
    </row>
    <row r="4" spans="1:10" x14ac:dyDescent="0.25">
      <c r="D4">
        <f>SUM(D1:D3)</f>
        <v>0</v>
      </c>
    </row>
    <row r="5" spans="1:10" x14ac:dyDescent="0.25">
      <c r="H5" t="s">
        <v>79</v>
      </c>
      <c r="I5">
        <v>25</v>
      </c>
      <c r="J5">
        <f>+IF(C1&lt;6,1,0)</f>
        <v>1</v>
      </c>
    </row>
    <row r="6" spans="1:10" x14ac:dyDescent="0.25">
      <c r="H6" t="s">
        <v>80</v>
      </c>
      <c r="I6">
        <v>5</v>
      </c>
      <c r="J6">
        <f>+IF(C2&lt;5,1,0)</f>
        <v>1</v>
      </c>
    </row>
    <row r="7" spans="1:10" x14ac:dyDescent="0.25">
      <c r="E7" t="s">
        <v>81</v>
      </c>
      <c r="F7">
        <f>+D4-J7</f>
        <v>-30</v>
      </c>
      <c r="J7">
        <f>+J5*I5+J6*I6</f>
        <v>30</v>
      </c>
    </row>
    <row r="9" spans="1:10" x14ac:dyDescent="0.25">
      <c r="A9" t="s">
        <v>82</v>
      </c>
      <c r="B9">
        <f>+'Escala IF'!F26+'Escala IF'!F25+'Escala IF'!F28+'Escala IF'!F27+'Escala IF'!F34+'Escala IF'!F35</f>
        <v>0</v>
      </c>
    </row>
    <row r="10" spans="1:10" x14ac:dyDescent="0.25">
      <c r="A10" t="s">
        <v>34</v>
      </c>
      <c r="B10">
        <f>+'Escala IF'!F24+'Escala IF'!F30+'Escala IF'!F31+'Escala IF'!F33+'Escala IF'!F36</f>
        <v>0</v>
      </c>
    </row>
    <row r="11" spans="1:10" x14ac:dyDescent="0.25">
      <c r="A11" t="s">
        <v>44</v>
      </c>
      <c r="B11">
        <f>+'Escala IF'!F29+'Escala IF'!F32+'Escala IF'!F37</f>
        <v>0</v>
      </c>
    </row>
    <row r="14" spans="1:10" ht="15.75" thickBot="1" x14ac:dyDescent="0.3">
      <c r="H14" t="s">
        <v>83</v>
      </c>
      <c r="I14">
        <v>1</v>
      </c>
    </row>
    <row r="15" spans="1:10" x14ac:dyDescent="0.25">
      <c r="B15" s="18" t="s">
        <v>84</v>
      </c>
      <c r="C15" s="13"/>
      <c r="D15" s="13"/>
      <c r="E15" s="14"/>
      <c r="I15">
        <v>0.5</v>
      </c>
    </row>
    <row r="16" spans="1:10" ht="15.75" thickBot="1" x14ac:dyDescent="0.3">
      <c r="B16" s="15"/>
      <c r="C16" s="16"/>
      <c r="D16" s="16"/>
      <c r="E16" s="17"/>
      <c r="I16">
        <v>0</v>
      </c>
    </row>
    <row r="17" spans="2:9" x14ac:dyDescent="0.25">
      <c r="B17" s="22"/>
      <c r="C17" s="23" t="s">
        <v>85</v>
      </c>
      <c r="D17" s="23" t="s">
        <v>86</v>
      </c>
      <c r="E17" s="24" t="s">
        <v>87</v>
      </c>
    </row>
    <row r="18" spans="2:9" x14ac:dyDescent="0.25">
      <c r="B18" s="10" t="s">
        <v>36</v>
      </c>
      <c r="C18" s="1">
        <v>7</v>
      </c>
      <c r="D18" s="1">
        <v>6</v>
      </c>
      <c r="E18" s="11">
        <f>+C18*D18</f>
        <v>42</v>
      </c>
      <c r="I18" s="37" t="s">
        <v>88</v>
      </c>
    </row>
    <row r="19" spans="2:9" x14ac:dyDescent="0.25">
      <c r="B19" s="10" t="s">
        <v>34</v>
      </c>
      <c r="C19" s="1">
        <v>4</v>
      </c>
      <c r="D19" s="1">
        <v>3</v>
      </c>
      <c r="E19" s="11">
        <f>+C19*D19</f>
        <v>12</v>
      </c>
      <c r="I19" s="37" t="s">
        <v>89</v>
      </c>
    </row>
    <row r="20" spans="2:9" ht="15.75" thickBot="1" x14ac:dyDescent="0.3">
      <c r="B20" s="10" t="s">
        <v>44</v>
      </c>
      <c r="C20" s="1">
        <v>3</v>
      </c>
      <c r="D20" s="1">
        <v>1</v>
      </c>
      <c r="E20" s="12">
        <f>+C20*D20</f>
        <v>3</v>
      </c>
      <c r="I20" s="37" t="s">
        <v>90</v>
      </c>
    </row>
    <row r="21" spans="2:9" ht="15.75" thickBot="1" x14ac:dyDescent="0.3">
      <c r="B21" s="25" t="s">
        <v>87</v>
      </c>
      <c r="C21" s="26">
        <f>SUM(C18:C20)</f>
        <v>14</v>
      </c>
      <c r="D21" s="27">
        <f t="shared" ref="D21:E21" si="1">SUM(D18:D20)</f>
        <v>10</v>
      </c>
      <c r="E21" s="9">
        <f t="shared" si="1"/>
        <v>57</v>
      </c>
      <c r="I21" s="37" t="s">
        <v>91</v>
      </c>
    </row>
    <row r="22" spans="2:9" x14ac:dyDescent="0.25">
      <c r="B22" s="15" t="s">
        <v>92</v>
      </c>
      <c r="C22" s="16"/>
      <c r="D22" s="16"/>
      <c r="E22" s="17"/>
      <c r="I22" s="37" t="s">
        <v>93</v>
      </c>
    </row>
    <row r="23" spans="2:9" ht="15.75" thickBot="1" x14ac:dyDescent="0.3">
      <c r="B23" s="19"/>
      <c r="C23" s="20"/>
      <c r="D23" s="20"/>
      <c r="E23" s="21"/>
    </row>
  </sheetData>
  <conditionalFormatting sqref="I18:I22">
    <cfRule type="expression" dxfId="4" priority="1">
      <formula>I18="Informativo"</formula>
    </cfRule>
    <cfRule type="expression" dxfId="3" priority="2">
      <formula>I18="Menor"</formula>
    </cfRule>
    <cfRule type="expression" dxfId="2" priority="3">
      <formula>I18="Crítico"</formula>
    </cfRule>
    <cfRule type="expression" dxfId="1" priority="4">
      <formula>I18="Mayor"</formula>
    </cfRule>
  </conditionalFormatting>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2"/>
  <sheetViews>
    <sheetView showGridLines="0" zoomScaleNormal="100" zoomScaleSheetLayoutView="115" workbookViewId="0">
      <selection activeCell="A13" sqref="A13"/>
    </sheetView>
  </sheetViews>
  <sheetFormatPr baseColWidth="10" defaultColWidth="11.42578125" defaultRowHeight="15" x14ac:dyDescent="0.25"/>
  <cols>
    <col min="1" max="1" width="35.7109375" bestFit="1" customWidth="1"/>
    <col min="2" max="2" width="11.42578125" customWidth="1"/>
    <col min="3" max="3" width="9.140625" customWidth="1"/>
    <col min="4" max="4" width="5.42578125" customWidth="1"/>
    <col min="13" max="13" width="11.42578125" customWidth="1"/>
    <col min="14" max="14" width="5.42578125" customWidth="1"/>
  </cols>
  <sheetData>
    <row r="1" spans="1:2" s="30" customFormat="1" ht="30" x14ac:dyDescent="0.25">
      <c r="A1" s="33" t="s">
        <v>94</v>
      </c>
      <c r="B1" s="33" t="s">
        <v>95</v>
      </c>
    </row>
    <row r="2" spans="1:2" x14ac:dyDescent="0.25">
      <c r="A2" s="7" t="s">
        <v>96</v>
      </c>
      <c r="B2" s="29">
        <f>('Escala IF'!H24/100)</f>
        <v>0</v>
      </c>
    </row>
    <row r="3" spans="1:2" x14ac:dyDescent="0.25">
      <c r="A3" s="7" t="s">
        <v>97</v>
      </c>
      <c r="B3" s="29">
        <f>('Escala IF'!H25/100)</f>
        <v>0</v>
      </c>
    </row>
    <row r="4" spans="1:2" x14ac:dyDescent="0.25">
      <c r="A4" s="7" t="s">
        <v>98</v>
      </c>
      <c r="B4" s="29">
        <f>('Escala IF'!H26/100)</f>
        <v>0</v>
      </c>
    </row>
    <row r="5" spans="1:2" x14ac:dyDescent="0.25">
      <c r="A5" s="7" t="s">
        <v>99</v>
      </c>
      <c r="B5" s="29">
        <f>('Escala IF'!H27/100)</f>
        <v>0</v>
      </c>
    </row>
    <row r="6" spans="1:2" x14ac:dyDescent="0.25">
      <c r="A6" s="7" t="s">
        <v>100</v>
      </c>
      <c r="B6" s="29">
        <f>('Escala IF'!H28/100)</f>
        <v>0</v>
      </c>
    </row>
    <row r="7" spans="1:2" x14ac:dyDescent="0.25">
      <c r="A7" s="7" t="s">
        <v>101</v>
      </c>
      <c r="B7" s="29">
        <f>('Escala IF'!H29/100)</f>
        <v>0</v>
      </c>
    </row>
    <row r="8" spans="1:2" x14ac:dyDescent="0.25">
      <c r="A8" s="7" t="s">
        <v>102</v>
      </c>
      <c r="B8" s="29">
        <f>('Escala IF'!H30/100)</f>
        <v>0</v>
      </c>
    </row>
    <row r="9" spans="1:2" x14ac:dyDescent="0.25">
      <c r="A9" s="7" t="s">
        <v>103</v>
      </c>
      <c r="B9" s="29">
        <f>('Escala IF'!H31/100)</f>
        <v>0</v>
      </c>
    </row>
    <row r="10" spans="1:2" x14ac:dyDescent="0.25">
      <c r="A10" s="7" t="s">
        <v>104</v>
      </c>
      <c r="B10" s="29">
        <f>('Escala IF'!H32/100)</f>
        <v>0</v>
      </c>
    </row>
    <row r="11" spans="1:2" x14ac:dyDescent="0.25">
      <c r="A11" s="7" t="s">
        <v>105</v>
      </c>
      <c r="B11" s="29">
        <f>('Escala IF'!H33/100)</f>
        <v>0</v>
      </c>
    </row>
    <row r="12" spans="1:2" x14ac:dyDescent="0.25">
      <c r="A12" s="7" t="s">
        <v>106</v>
      </c>
      <c r="B12" s="29">
        <f>('Escala IF'!H34/100)</f>
        <v>0</v>
      </c>
    </row>
    <row r="13" spans="1:2" x14ac:dyDescent="0.25">
      <c r="A13" s="7" t="s">
        <v>107</v>
      </c>
      <c r="B13" s="29">
        <f>('Escala IF'!H35/100)</f>
        <v>0</v>
      </c>
    </row>
    <row r="14" spans="1:2" x14ac:dyDescent="0.25">
      <c r="A14" s="7" t="s">
        <v>108</v>
      </c>
      <c r="B14" s="29">
        <f>('Escala IF'!H36/100)</f>
        <v>0</v>
      </c>
    </row>
    <row r="15" spans="1:2" x14ac:dyDescent="0.25">
      <c r="A15" s="7" t="s">
        <v>109</v>
      </c>
      <c r="B15" s="29">
        <f>('Escala IF'!H37/100)</f>
        <v>0</v>
      </c>
    </row>
    <row r="17" spans="1:3" x14ac:dyDescent="0.25">
      <c r="C17" s="6"/>
    </row>
    <row r="18" spans="1:3" s="32" customFormat="1" ht="30" x14ac:dyDescent="0.25">
      <c r="A18" s="33" t="s">
        <v>110</v>
      </c>
      <c r="B18" s="34" t="s">
        <v>111</v>
      </c>
      <c r="C18" s="34" t="s">
        <v>112</v>
      </c>
    </row>
    <row r="19" spans="1:3" x14ac:dyDescent="0.25">
      <c r="A19" s="7" t="s">
        <v>113</v>
      </c>
      <c r="B19" s="35">
        <f>+B4+B3+B6+B5+B13+B9+B11</f>
        <v>0</v>
      </c>
      <c r="C19" s="35">
        <v>0.66666666666666674</v>
      </c>
    </row>
    <row r="20" spans="1:3" x14ac:dyDescent="0.25">
      <c r="A20" s="7" t="s">
        <v>114</v>
      </c>
      <c r="B20" s="36">
        <f>+B2+B8+B14+B12</f>
        <v>0</v>
      </c>
      <c r="C20" s="36">
        <v>0.27777777777777779</v>
      </c>
    </row>
    <row r="21" spans="1:3" x14ac:dyDescent="0.25">
      <c r="A21" s="7" t="s">
        <v>115</v>
      </c>
      <c r="B21" s="35">
        <f>+B7+B10+B15</f>
        <v>0</v>
      </c>
      <c r="C21" s="35">
        <v>5.5555555555555552E-2</v>
      </c>
    </row>
    <row r="22" spans="1:3" x14ac:dyDescent="0.25">
      <c r="A22" s="7" t="s">
        <v>87</v>
      </c>
      <c r="B22" s="31">
        <f>SUM(B19:B21)</f>
        <v>0</v>
      </c>
      <c r="C22" s="31">
        <f>SUM(C19:C21)</f>
        <v>1</v>
      </c>
    </row>
  </sheetData>
  <printOptions horizontalCentered="1"/>
  <pageMargins left="0.70866141732283472" right="0.70866141732283472" top="0.74803149606299213" bottom="0.74803149606299213" header="0.31496062992125984" footer="0.31496062992125984"/>
  <pageSetup scale="51" orientation="landscape"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0"/>
  <sheetViews>
    <sheetView showGridLines="0" zoomScaleNormal="100" workbookViewId="0">
      <selection activeCell="B2" sqref="B2"/>
    </sheetView>
  </sheetViews>
  <sheetFormatPr baseColWidth="10" defaultColWidth="11.42578125" defaultRowHeight="15" x14ac:dyDescent="0.25"/>
  <cols>
    <col min="1" max="1" width="31.28515625" customWidth="1"/>
    <col min="2" max="2" width="9.28515625" customWidth="1"/>
  </cols>
  <sheetData>
    <row r="1" spans="1:2" ht="30.75" customHeight="1" x14ac:dyDescent="0.25">
      <c r="A1" s="38" t="s">
        <v>94</v>
      </c>
      <c r="B1" s="33" t="s">
        <v>95</v>
      </c>
    </row>
    <row r="2" spans="1:2" x14ac:dyDescent="0.25">
      <c r="A2" s="7" t="s">
        <v>116</v>
      </c>
      <c r="B2" s="28">
        <f>+'Escala IF'!H24/5.56</f>
        <v>0</v>
      </c>
    </row>
    <row r="3" spans="1:2" x14ac:dyDescent="0.25">
      <c r="A3" s="7" t="s">
        <v>117</v>
      </c>
      <c r="B3" s="28">
        <f>+'Escala IF'!H25/11.11</f>
        <v>0</v>
      </c>
    </row>
    <row r="4" spans="1:2" x14ac:dyDescent="0.25">
      <c r="A4" s="7" t="s">
        <v>118</v>
      </c>
      <c r="B4" s="28">
        <f>+'Escala IF'!H26/11.11</f>
        <v>0</v>
      </c>
    </row>
    <row r="5" spans="1:2" x14ac:dyDescent="0.25">
      <c r="A5" s="7" t="s">
        <v>119</v>
      </c>
      <c r="B5" s="28">
        <f>+('Escala IF'!H27+'Escala IF'!H28+'Escala IF'!H29)/24.07</f>
        <v>0</v>
      </c>
    </row>
    <row r="6" spans="1:2" x14ac:dyDescent="0.25">
      <c r="A6" s="7" t="s">
        <v>120</v>
      </c>
      <c r="B6" s="28">
        <f>+'Escala IF'!H30/5.56</f>
        <v>0</v>
      </c>
    </row>
    <row r="7" spans="1:2" x14ac:dyDescent="0.25">
      <c r="A7" s="7" t="s">
        <v>121</v>
      </c>
      <c r="B7" s="28">
        <f>+('Escala IF'!H31+'Escala IF'!H32+'Escala IF'!H33)/('Escala IF'!G31+'Escala IF'!G32+'Escala IF'!G33)</f>
        <v>0</v>
      </c>
    </row>
    <row r="8" spans="1:2" x14ac:dyDescent="0.25">
      <c r="A8" s="7" t="s">
        <v>122</v>
      </c>
      <c r="B8" s="28">
        <f>('Escala IF'!H34+'Escala IF'!H35)/22.22</f>
        <v>0</v>
      </c>
    </row>
    <row r="9" spans="1:2" x14ac:dyDescent="0.25">
      <c r="A9" s="7" t="s">
        <v>108</v>
      </c>
      <c r="B9" s="28">
        <f>+'Escala IF'!H36/5.56</f>
        <v>0</v>
      </c>
    </row>
    <row r="10" spans="1:2" x14ac:dyDescent="0.25">
      <c r="A10" s="7" t="s">
        <v>109</v>
      </c>
      <c r="B10" s="28">
        <f>+'Escala IF'!H37/1.85</f>
        <v>0</v>
      </c>
    </row>
  </sheetData>
  <printOptions horizontalCentered="1" verticalCentered="1"/>
  <pageMargins left="0.70866141732283472" right="0.70866141732283472" top="0.74803149606299213" bottom="0.74803149606299213" header="0.31496062992125984" footer="0.31496062992125984"/>
  <pageSetup scale="110" orientation="landscape"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N22"/>
  <sheetViews>
    <sheetView workbookViewId="0">
      <selection activeCell="H30" sqref="H30"/>
    </sheetView>
  </sheetViews>
  <sheetFormatPr baseColWidth="10" defaultColWidth="11.42578125" defaultRowHeight="15" x14ac:dyDescent="0.25"/>
  <cols>
    <col min="1" max="1" width="5.140625" bestFit="1" customWidth="1"/>
    <col min="2" max="2" width="3.7109375" bestFit="1" customWidth="1"/>
  </cols>
  <sheetData>
    <row r="3" spans="1:14" x14ac:dyDescent="0.25">
      <c r="D3" s="233" t="s">
        <v>123</v>
      </c>
      <c r="E3" s="233" t="s">
        <v>124</v>
      </c>
      <c r="F3" s="233" t="s">
        <v>125</v>
      </c>
      <c r="G3" s="233" t="s">
        <v>126</v>
      </c>
      <c r="H3" s="233" t="s">
        <v>127</v>
      </c>
      <c r="I3" s="233" t="s">
        <v>128</v>
      </c>
      <c r="J3" s="233" t="s">
        <v>129</v>
      </c>
      <c r="K3" s="233" t="s">
        <v>130</v>
      </c>
      <c r="L3" s="233"/>
      <c r="M3" s="233"/>
    </row>
    <row r="4" spans="1:14" x14ac:dyDescent="0.25">
      <c r="D4" s="234"/>
      <c r="E4" s="234"/>
      <c r="F4" s="234"/>
      <c r="G4" s="234"/>
      <c r="H4" s="234"/>
      <c r="I4" s="234"/>
      <c r="J4" s="234"/>
      <c r="K4" s="234"/>
      <c r="L4" s="234"/>
      <c r="M4" s="234"/>
    </row>
    <row r="5" spans="1:14" x14ac:dyDescent="0.25">
      <c r="A5" s="231" t="s">
        <v>28</v>
      </c>
      <c r="B5" s="232"/>
      <c r="C5" s="1" t="s">
        <v>31</v>
      </c>
      <c r="D5" s="2" t="s">
        <v>131</v>
      </c>
      <c r="E5" s="2" t="s">
        <v>132</v>
      </c>
      <c r="F5" s="2" t="s">
        <v>133</v>
      </c>
      <c r="G5" s="2" t="s">
        <v>134</v>
      </c>
      <c r="H5" s="2" t="s">
        <v>134</v>
      </c>
      <c r="I5" s="2" t="s">
        <v>134</v>
      </c>
      <c r="J5" s="2" t="s">
        <v>134</v>
      </c>
      <c r="K5" s="2" t="s">
        <v>134</v>
      </c>
      <c r="L5" s="2" t="s">
        <v>135</v>
      </c>
      <c r="M5" s="2" t="s">
        <v>135</v>
      </c>
      <c r="N5" s="2"/>
    </row>
    <row r="6" spans="1:14" x14ac:dyDescent="0.25">
      <c r="A6" s="5">
        <v>1</v>
      </c>
      <c r="B6" s="1" t="s">
        <v>136</v>
      </c>
      <c r="C6" s="1">
        <v>6</v>
      </c>
      <c r="D6" s="1">
        <v>1</v>
      </c>
      <c r="E6" s="1">
        <v>1</v>
      </c>
      <c r="F6" s="1">
        <v>1</v>
      </c>
      <c r="G6" s="1">
        <v>0</v>
      </c>
      <c r="H6" s="1">
        <v>1</v>
      </c>
      <c r="I6" s="1">
        <v>1</v>
      </c>
      <c r="J6" s="1">
        <v>1</v>
      </c>
      <c r="K6" s="1">
        <v>1</v>
      </c>
      <c r="L6" s="1">
        <v>0</v>
      </c>
      <c r="M6" s="1">
        <v>1</v>
      </c>
      <c r="N6" s="1">
        <v>1</v>
      </c>
    </row>
    <row r="7" spans="1:14" x14ac:dyDescent="0.25">
      <c r="A7" s="5">
        <v>2</v>
      </c>
      <c r="B7" s="1" t="s">
        <v>137</v>
      </c>
      <c r="C7" s="1">
        <v>9</v>
      </c>
      <c r="D7" s="1">
        <v>1</v>
      </c>
      <c r="E7" s="1">
        <v>1</v>
      </c>
      <c r="F7" s="1">
        <v>1</v>
      </c>
      <c r="G7" s="1">
        <v>1</v>
      </c>
      <c r="H7" s="1">
        <v>1</v>
      </c>
      <c r="I7" s="1">
        <v>0</v>
      </c>
      <c r="J7" s="1">
        <v>1</v>
      </c>
      <c r="K7" s="1">
        <v>1</v>
      </c>
      <c r="L7" s="1">
        <v>1</v>
      </c>
      <c r="M7" s="1">
        <v>1</v>
      </c>
      <c r="N7" s="1">
        <v>1</v>
      </c>
    </row>
    <row r="8" spans="1:14" x14ac:dyDescent="0.25">
      <c r="A8" s="3">
        <v>3</v>
      </c>
      <c r="B8" s="1" t="s">
        <v>137</v>
      </c>
      <c r="C8" s="1">
        <v>10</v>
      </c>
      <c r="D8" s="1">
        <v>1</v>
      </c>
      <c r="E8" s="1">
        <v>1</v>
      </c>
      <c r="F8" s="1">
        <v>1</v>
      </c>
      <c r="G8" s="1">
        <v>1</v>
      </c>
      <c r="H8" s="1">
        <v>1</v>
      </c>
      <c r="I8" s="1">
        <v>1</v>
      </c>
      <c r="J8" s="1">
        <v>0</v>
      </c>
      <c r="K8" s="1">
        <v>1</v>
      </c>
      <c r="L8" s="1">
        <v>1</v>
      </c>
      <c r="M8" s="1">
        <v>1</v>
      </c>
      <c r="N8" s="1">
        <v>1</v>
      </c>
    </row>
    <row r="9" spans="1:14" x14ac:dyDescent="0.25">
      <c r="A9" s="4" t="s">
        <v>38</v>
      </c>
      <c r="B9" s="1" t="s">
        <v>137</v>
      </c>
      <c r="C9" s="1">
        <v>11</v>
      </c>
      <c r="D9" s="1">
        <v>1</v>
      </c>
      <c r="E9" s="1">
        <v>1</v>
      </c>
      <c r="F9" s="1">
        <v>1</v>
      </c>
      <c r="G9" s="1">
        <v>1</v>
      </c>
      <c r="H9" s="1">
        <v>1</v>
      </c>
      <c r="I9" s="1">
        <v>1</v>
      </c>
      <c r="J9" s="1">
        <v>1</v>
      </c>
      <c r="K9" s="1">
        <v>0</v>
      </c>
      <c r="L9" s="1">
        <v>1</v>
      </c>
      <c r="M9" s="1">
        <v>1</v>
      </c>
      <c r="N9" s="1">
        <v>1</v>
      </c>
    </row>
    <row r="10" spans="1:14" x14ac:dyDescent="0.25">
      <c r="A10" s="4" t="s">
        <v>40</v>
      </c>
      <c r="B10" s="1" t="s">
        <v>136</v>
      </c>
      <c r="C10" s="1">
        <v>6</v>
      </c>
      <c r="D10" s="1">
        <v>1</v>
      </c>
      <c r="E10" s="1">
        <v>1</v>
      </c>
      <c r="F10" s="1">
        <v>1</v>
      </c>
      <c r="G10" s="1">
        <v>1</v>
      </c>
      <c r="H10" s="1">
        <v>1</v>
      </c>
      <c r="I10" s="1">
        <v>1</v>
      </c>
      <c r="J10" s="1">
        <v>1</v>
      </c>
      <c r="K10" s="1">
        <v>1</v>
      </c>
      <c r="L10" s="1">
        <v>1</v>
      </c>
      <c r="M10" s="1">
        <v>1</v>
      </c>
      <c r="N10" s="1">
        <v>1</v>
      </c>
    </row>
    <row r="11" spans="1:14" x14ac:dyDescent="0.25">
      <c r="A11" s="4" t="s">
        <v>138</v>
      </c>
      <c r="B11" s="1" t="s">
        <v>139</v>
      </c>
      <c r="C11" s="1">
        <v>1</v>
      </c>
      <c r="D11" s="1">
        <v>1</v>
      </c>
      <c r="E11" s="1">
        <v>0</v>
      </c>
      <c r="F11" s="1">
        <v>0</v>
      </c>
      <c r="G11" s="1">
        <v>1</v>
      </c>
      <c r="H11" s="1">
        <v>1</v>
      </c>
      <c r="I11" s="1">
        <v>1</v>
      </c>
      <c r="J11" s="1">
        <v>1</v>
      </c>
      <c r="K11" s="1">
        <v>1</v>
      </c>
      <c r="L11" s="1">
        <v>1</v>
      </c>
      <c r="M11" s="1">
        <v>1</v>
      </c>
      <c r="N11" s="1">
        <v>1</v>
      </c>
    </row>
    <row r="12" spans="1:14" x14ac:dyDescent="0.25">
      <c r="A12" s="5" t="s">
        <v>42</v>
      </c>
      <c r="B12" s="1" t="s">
        <v>140</v>
      </c>
      <c r="C12" s="1">
        <v>1</v>
      </c>
      <c r="D12" s="1">
        <v>1</v>
      </c>
      <c r="E12" s="1">
        <v>1</v>
      </c>
      <c r="F12" s="1">
        <v>0</v>
      </c>
      <c r="G12" s="1">
        <v>1</v>
      </c>
      <c r="H12" s="1">
        <v>1</v>
      </c>
      <c r="I12" s="1">
        <v>1</v>
      </c>
      <c r="J12" s="1">
        <v>1</v>
      </c>
      <c r="K12" s="1">
        <v>1</v>
      </c>
      <c r="L12" s="1">
        <v>1</v>
      </c>
      <c r="M12" s="1">
        <v>1</v>
      </c>
      <c r="N12" s="1">
        <v>1</v>
      </c>
    </row>
    <row r="13" spans="1:14" x14ac:dyDescent="0.25">
      <c r="A13" s="3" t="s">
        <v>141</v>
      </c>
      <c r="B13" s="1" t="s">
        <v>137</v>
      </c>
      <c r="C13" s="1">
        <v>10</v>
      </c>
      <c r="D13" s="1">
        <v>1</v>
      </c>
      <c r="E13" s="1">
        <v>1</v>
      </c>
      <c r="F13" s="1">
        <v>1</v>
      </c>
      <c r="G13" s="1">
        <v>1</v>
      </c>
      <c r="H13" s="1">
        <v>1</v>
      </c>
      <c r="I13" s="1">
        <v>1</v>
      </c>
      <c r="J13" s="1">
        <v>1</v>
      </c>
      <c r="K13" s="1">
        <v>1</v>
      </c>
      <c r="L13" s="1">
        <v>1</v>
      </c>
      <c r="M13" s="1">
        <v>1</v>
      </c>
      <c r="N13" s="1">
        <v>1</v>
      </c>
    </row>
    <row r="14" spans="1:14" x14ac:dyDescent="0.25">
      <c r="A14" s="4" t="s">
        <v>142</v>
      </c>
      <c r="B14" s="1" t="s">
        <v>136</v>
      </c>
      <c r="C14" s="1">
        <v>7</v>
      </c>
      <c r="D14" s="1">
        <v>1</v>
      </c>
      <c r="E14" s="1">
        <v>1</v>
      </c>
      <c r="F14" s="1">
        <v>1</v>
      </c>
      <c r="G14" s="1">
        <v>1</v>
      </c>
      <c r="H14" s="1">
        <v>1</v>
      </c>
      <c r="I14" s="1">
        <v>1</v>
      </c>
      <c r="J14" s="1">
        <v>1</v>
      </c>
      <c r="K14" s="1">
        <v>1</v>
      </c>
      <c r="L14" s="1">
        <v>0</v>
      </c>
      <c r="M14" s="1">
        <v>1</v>
      </c>
      <c r="N14" s="1">
        <v>1</v>
      </c>
    </row>
    <row r="15" spans="1:14" x14ac:dyDescent="0.25">
      <c r="A15" s="3" t="s">
        <v>143</v>
      </c>
      <c r="B15" s="1" t="s">
        <v>140</v>
      </c>
      <c r="C15" s="1">
        <v>2</v>
      </c>
      <c r="D15" s="1">
        <v>1</v>
      </c>
      <c r="E15" s="1">
        <v>1</v>
      </c>
      <c r="F15" s="1">
        <v>0</v>
      </c>
      <c r="G15" s="1">
        <v>1</v>
      </c>
      <c r="H15" s="1">
        <v>1</v>
      </c>
      <c r="I15" s="1">
        <v>1</v>
      </c>
      <c r="J15" s="1">
        <v>1</v>
      </c>
      <c r="K15" s="1">
        <v>1</v>
      </c>
      <c r="L15" s="1">
        <v>1</v>
      </c>
      <c r="M15" s="1">
        <v>1</v>
      </c>
      <c r="N15" s="1">
        <v>1</v>
      </c>
    </row>
    <row r="16" spans="1:14" x14ac:dyDescent="0.25">
      <c r="A16" s="4">
        <v>6</v>
      </c>
      <c r="B16" s="1" t="s">
        <v>136</v>
      </c>
      <c r="C16" s="1">
        <v>7</v>
      </c>
      <c r="D16" s="1">
        <v>1</v>
      </c>
      <c r="E16" s="1">
        <v>1</v>
      </c>
      <c r="F16" s="1">
        <v>1</v>
      </c>
      <c r="G16" s="1">
        <v>1</v>
      </c>
      <c r="H16" s="1">
        <v>0</v>
      </c>
      <c r="I16" s="1">
        <v>1</v>
      </c>
      <c r="J16" s="1">
        <v>1</v>
      </c>
      <c r="K16" s="1">
        <v>1</v>
      </c>
      <c r="L16" s="1">
        <v>0</v>
      </c>
      <c r="M16" s="1">
        <v>1</v>
      </c>
      <c r="N16" s="1">
        <v>1</v>
      </c>
    </row>
    <row r="17" spans="1:14" x14ac:dyDescent="0.25">
      <c r="A17" s="4" t="s">
        <v>52</v>
      </c>
      <c r="B17" s="1" t="s">
        <v>137</v>
      </c>
      <c r="C17" s="1">
        <v>10</v>
      </c>
      <c r="D17" s="1">
        <v>1</v>
      </c>
      <c r="E17" s="1">
        <v>1</v>
      </c>
      <c r="F17" s="1">
        <v>1</v>
      </c>
      <c r="G17" s="1">
        <v>1</v>
      </c>
      <c r="H17" s="1">
        <v>1</v>
      </c>
      <c r="I17" s="1">
        <v>1</v>
      </c>
      <c r="J17" s="1">
        <v>1</v>
      </c>
      <c r="K17" s="1">
        <v>1</v>
      </c>
      <c r="L17" s="1">
        <v>1</v>
      </c>
      <c r="M17" s="1">
        <v>1</v>
      </c>
      <c r="N17" s="1">
        <v>1</v>
      </c>
    </row>
    <row r="18" spans="1:14" x14ac:dyDescent="0.25">
      <c r="A18" s="4" t="s">
        <v>144</v>
      </c>
      <c r="B18" s="1" t="s">
        <v>145</v>
      </c>
      <c r="C18" s="1">
        <v>1</v>
      </c>
      <c r="D18" s="1">
        <v>1</v>
      </c>
      <c r="E18" s="1">
        <v>0</v>
      </c>
      <c r="F18" s="1">
        <v>0</v>
      </c>
      <c r="G18" s="1">
        <v>1</v>
      </c>
      <c r="H18" s="1">
        <v>1</v>
      </c>
      <c r="I18" s="1">
        <v>1</v>
      </c>
      <c r="J18" s="1">
        <v>1</v>
      </c>
      <c r="K18" s="1">
        <v>1</v>
      </c>
      <c r="L18" s="1">
        <v>1</v>
      </c>
      <c r="M18" s="1">
        <v>1</v>
      </c>
      <c r="N18" s="1">
        <v>1</v>
      </c>
    </row>
    <row r="19" spans="1:14" x14ac:dyDescent="0.25">
      <c r="A19" s="4" t="s">
        <v>54</v>
      </c>
      <c r="B19" s="1" t="s">
        <v>137</v>
      </c>
      <c r="C19" s="1">
        <v>11</v>
      </c>
      <c r="D19" s="1">
        <v>1</v>
      </c>
      <c r="E19" s="1">
        <v>1</v>
      </c>
      <c r="F19" s="1">
        <v>1</v>
      </c>
      <c r="G19" s="1">
        <v>1</v>
      </c>
      <c r="H19" s="1">
        <v>1</v>
      </c>
      <c r="I19" s="1">
        <v>1</v>
      </c>
      <c r="J19" s="1">
        <v>1</v>
      </c>
      <c r="K19" s="1">
        <v>1</v>
      </c>
      <c r="L19" s="1">
        <v>1</v>
      </c>
      <c r="M19" s="1">
        <v>1</v>
      </c>
      <c r="N19" s="1">
        <v>1</v>
      </c>
    </row>
    <row r="20" spans="1:14" x14ac:dyDescent="0.25">
      <c r="A20" s="4">
        <v>8</v>
      </c>
      <c r="B20" s="1" t="s">
        <v>136</v>
      </c>
      <c r="C20" s="1">
        <v>7</v>
      </c>
      <c r="D20" s="1">
        <v>1</v>
      </c>
      <c r="E20" s="1">
        <v>1</v>
      </c>
      <c r="F20" s="1">
        <v>1</v>
      </c>
      <c r="G20" s="1">
        <v>1</v>
      </c>
      <c r="H20" s="1">
        <v>1</v>
      </c>
      <c r="I20" s="1">
        <v>1</v>
      </c>
      <c r="J20" s="1">
        <v>1</v>
      </c>
      <c r="K20" s="1">
        <v>1</v>
      </c>
      <c r="L20" s="1">
        <v>0</v>
      </c>
      <c r="M20" s="1">
        <v>1</v>
      </c>
      <c r="N20" s="1">
        <v>1</v>
      </c>
    </row>
    <row r="21" spans="1:14" x14ac:dyDescent="0.25">
      <c r="A21" s="5">
        <v>9</v>
      </c>
      <c r="B21" s="1" t="s">
        <v>140</v>
      </c>
      <c r="C21" s="1">
        <v>1</v>
      </c>
      <c r="D21" s="1">
        <v>1</v>
      </c>
      <c r="E21" s="1">
        <v>1</v>
      </c>
      <c r="F21" s="1">
        <v>0</v>
      </c>
      <c r="G21" s="1">
        <v>1</v>
      </c>
      <c r="H21" s="1">
        <v>1</v>
      </c>
      <c r="I21" s="1">
        <v>1</v>
      </c>
      <c r="J21" s="1">
        <v>1</v>
      </c>
      <c r="K21" s="1">
        <v>1</v>
      </c>
      <c r="L21" s="1">
        <v>1</v>
      </c>
      <c r="M21" s="1">
        <v>1</v>
      </c>
      <c r="N21" s="1">
        <v>1</v>
      </c>
    </row>
    <row r="22" spans="1:14" x14ac:dyDescent="0.25">
      <c r="A22" s="230" t="s">
        <v>87</v>
      </c>
      <c r="B22" s="230"/>
      <c r="C22" s="1">
        <f>SUM(C6:C21)</f>
        <v>100</v>
      </c>
      <c r="D22" s="1">
        <f>SUM(($C$6*D6)+($C$7*D7)+($C$8*D8)+($C$9*D9)+($C$10*D10)+($C$11*D11)+($C$12*D12)+($C$13*D13)+($C$14*D14)+($C$15*D15)+($C$16*D16)+($C$17*D17)+($C$18*D18)+($C$19*D19)+($C$20*D20)+($C$21*D21))</f>
        <v>100</v>
      </c>
      <c r="E22" s="1">
        <f>SUM(($C$6*E6)+($C$7*E7)+($C$8*E8)+($C$9*E9)+($C$10*E10)+($C$11*E11)+($C$12*E12)+($C$13*E13)+($C$14*E14)+($C$15*E15)+($C$16*E16)+($C$17*E17)+($C$18*E18)+($C$19*E19)+($C$20*E20)+($C$21*E21))</f>
        <v>98</v>
      </c>
      <c r="F22" s="1">
        <f t="shared" ref="F22:N22" si="0">SUM(($C$6*F6)+($C$7*F7)+($C$8*F8)+($C$9*F9)+($C$10*F10)+($C$11*F11)+($C$12*F12)+($C$13*F13)+($C$14*F14)+($C$15*F15)+($C$16*F16)+($C$17*F17)+($C$18*F18)+($C$19*F19)+($C$20*F20)+($C$21*F21))</f>
        <v>94</v>
      </c>
      <c r="G22" s="1">
        <f t="shared" si="0"/>
        <v>94</v>
      </c>
      <c r="H22" s="1">
        <f t="shared" si="0"/>
        <v>93</v>
      </c>
      <c r="I22" s="1">
        <f t="shared" si="0"/>
        <v>91</v>
      </c>
      <c r="J22" s="1">
        <f t="shared" si="0"/>
        <v>90</v>
      </c>
      <c r="K22" s="1">
        <f t="shared" si="0"/>
        <v>89</v>
      </c>
      <c r="L22" s="1">
        <f t="shared" si="0"/>
        <v>73</v>
      </c>
      <c r="M22" s="1">
        <f t="shared" si="0"/>
        <v>100</v>
      </c>
      <c r="N22" s="1">
        <f t="shared" si="0"/>
        <v>100</v>
      </c>
    </row>
  </sheetData>
  <mergeCells count="12">
    <mergeCell ref="L3:L4"/>
    <mergeCell ref="M3:M4"/>
    <mergeCell ref="D3:D4"/>
    <mergeCell ref="E3:E4"/>
    <mergeCell ref="F3:F4"/>
    <mergeCell ref="G3:G4"/>
    <mergeCell ref="I3:I4"/>
    <mergeCell ref="A22:B22"/>
    <mergeCell ref="A5:B5"/>
    <mergeCell ref="H3:H4"/>
    <mergeCell ref="J3:J4"/>
    <mergeCell ref="K3:K4"/>
  </mergeCells>
  <conditionalFormatting sqref="D6:N21">
    <cfRule type="cellIs" dxfId="0" priority="1" operator="equal">
      <formula>1</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ECAD773ADB2AB4ABE29229184611079" ma:contentTypeVersion="18" ma:contentTypeDescription="Create a new document." ma:contentTypeScope="" ma:versionID="b2b131f4db4cc29a3145c7989a5ffb50">
  <xsd:schema xmlns:xsd="http://www.w3.org/2001/XMLSchema" xmlns:xs="http://www.w3.org/2001/XMLSchema" xmlns:p="http://schemas.microsoft.com/office/2006/metadata/properties" xmlns:ns2="3e8b162e-7f6c-4774-ba89-59b233e2948a" xmlns:ns3="2eb5a9e7-a454-4ad8-8bcb-0fc1e22717e7" targetNamespace="http://schemas.microsoft.com/office/2006/metadata/properties" ma:root="true" ma:fieldsID="2bfae486844a604a5f4eefcd39aa341c" ns2:_="" ns3:_="">
    <xsd:import namespace="3e8b162e-7f6c-4774-ba89-59b233e2948a"/>
    <xsd:import namespace="2eb5a9e7-a454-4ad8-8bcb-0fc1e22717e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_Flow_SignoffStatus" minOccurs="0"/>
                <xsd:element ref="ns3: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8b162e-7f6c-4774-ba89-59b233e294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Flow_SignoffStatus" ma:index="20"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eb5a9e7-a454-4ad8-8bcb-0fc1e22717e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7057b5d0-0212-4741-9a4a-aa09cf48947d}" ma:internalName="TaxCatchAll" ma:showField="CatchAllData" ma:web="2eb5a9e7-a454-4ad8-8bcb-0fc1e22717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e8b162e-7f6c-4774-ba89-59b233e2948a">
      <Terms xmlns="http://schemas.microsoft.com/office/infopath/2007/PartnerControls"/>
    </lcf76f155ced4ddcb4097134ff3c332f>
    <_Flow_SignoffStatus xmlns="3e8b162e-7f6c-4774-ba89-59b233e2948a" xsi:nil="true"/>
    <TaxCatchAll xmlns="2eb5a9e7-a454-4ad8-8bcb-0fc1e22717e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ED3ED0-FEA9-4838-95C9-9C51C7530F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8b162e-7f6c-4774-ba89-59b233e2948a"/>
    <ds:schemaRef ds:uri="2eb5a9e7-a454-4ad8-8bcb-0fc1e22717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8350F4-F672-4D92-A2B1-96A4603F28FD}">
  <ds:schemaRefs>
    <ds:schemaRef ds:uri="http://schemas.microsoft.com/office/2006/metadata/properties"/>
    <ds:schemaRef ds:uri="http://schemas.microsoft.com/office/infopath/2007/PartnerControls"/>
    <ds:schemaRef ds:uri="3e8b162e-7f6c-4774-ba89-59b233e2948a"/>
    <ds:schemaRef ds:uri="2eb5a9e7-a454-4ad8-8bcb-0fc1e22717e7"/>
  </ds:schemaRefs>
</ds:datastoreItem>
</file>

<file path=customXml/itemProps3.xml><?xml version="1.0" encoding="utf-8"?>
<ds:datastoreItem xmlns:ds="http://schemas.openxmlformats.org/officeDocument/2006/customXml" ds:itemID="{4A4F8F45-B4D7-4710-A78E-420AF7E3A71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Instructivo</vt:lpstr>
      <vt:lpstr>Escala IF</vt:lpstr>
      <vt:lpstr>Tablas de referencia</vt:lpstr>
      <vt:lpstr>Diagrama 1</vt:lpstr>
      <vt:lpstr>Diagrama 3</vt:lpstr>
      <vt:lpstr>Pruebas</vt:lpstr>
      <vt:lpstr>Instructivo!_ftn1</vt:lpstr>
      <vt:lpstr>'Escala IF'!Área_de_impresión</vt:lpstr>
      <vt:lpstr>Instructivo!Área_de_impresión</vt:lpstr>
      <vt:lpstr>'Escala IF'!Títulos_a_imprimir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William Saza Londoño</dc:creator>
  <cp:keywords/>
  <dc:description/>
  <cp:lastModifiedBy>William Saza Londoño</cp:lastModifiedBy>
  <cp:revision/>
  <dcterms:created xsi:type="dcterms:W3CDTF">2017-03-06T19:34:56Z</dcterms:created>
  <dcterms:modified xsi:type="dcterms:W3CDTF">2024-01-29T05:29:31Z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0x0101009ECAD773ADB2AB4ABE29229184611079</vt:lpwstr>
  </property>
  <property fmtid="{D5CDD505-2E9C-101B-9397-08002B2CF9AE}" pid="3" name="MediaServiceImageTags">
    <vt:lpwstr/>
  </property>
</Properties>
</file>