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https://invimagovco-my.sharepoint.com/personal/wsazal_invima_gov_co/Documents/2020/Attachments/"/>
    </mc:Choice>
  </mc:AlternateContent>
  <xr:revisionPtr revIDLastSave="6" documentId="13_ncr:1_{70946465-6150-45B0-B3BD-2D1A7A6A443A}" xr6:coauthVersionLast="47" xr6:coauthVersionMax="47" xr10:uidLastSave="{9F32A697-2C96-44C9-9002-8388CD87903E}"/>
  <bookViews>
    <workbookView xWindow="-120" yWindow="-120" windowWidth="19440" windowHeight="15000" activeTab="1" xr2:uid="{00000000-000D-0000-FFFF-FFFF00000000}"/>
  </bookViews>
  <sheets>
    <sheet name="Instructivo" sheetId="11" r:id="rId1"/>
    <sheet name="Escala IPS" sheetId="5" r:id="rId2"/>
    <sheet name="Tablas de referencia" sheetId="8" state="hidden" r:id="rId3"/>
    <sheet name="Diagrama 1" sheetId="7" state="hidden" r:id="rId4"/>
    <sheet name="Diagrama 3" sheetId="9" state="hidden" r:id="rId5"/>
  </sheets>
  <definedNames>
    <definedName name="_xlnm._FilterDatabase" localSheetId="1" hidden="1">'Escala IPS'!$B$23:$H$40</definedName>
    <definedName name="_ftn1" localSheetId="0">Instructivo!$A$58</definedName>
    <definedName name="_ftn2" localSheetId="0">Instructivo!#REF!</definedName>
    <definedName name="_xlnm.Print_Area" localSheetId="1">'Escala IPS'!$A$1:$I$40</definedName>
    <definedName name="_xlnm.Print_Area" localSheetId="0">Instructivo!$A$1:$K$63</definedName>
    <definedName name="_xlnm.Print_Titles" localSheetId="1">'Escala IPS'!$1:$4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5" l="1"/>
  <c r="B6" i="9" s="1"/>
  <c r="H29" i="5"/>
  <c r="B5" i="9" s="1"/>
  <c r="H28" i="5"/>
  <c r="B6" i="7" s="1"/>
  <c r="H27" i="5"/>
  <c r="H26" i="5"/>
  <c r="B4" i="9" l="1"/>
  <c r="B8" i="7"/>
  <c r="B4" i="7"/>
  <c r="B7" i="7"/>
  <c r="B5" i="7"/>
  <c r="C19" i="7"/>
  <c r="B3" i="8" l="1"/>
  <c r="B11" i="8"/>
  <c r="B10" i="8"/>
  <c r="B9" i="8"/>
  <c r="D20" i="8"/>
  <c r="C20" i="8"/>
  <c r="E19" i="8"/>
  <c r="E18" i="8"/>
  <c r="E17" i="8"/>
  <c r="E20" i="8" l="1"/>
  <c r="C3" i="8"/>
  <c r="C1" i="8"/>
  <c r="J5" i="8" s="1"/>
  <c r="C2" i="8"/>
  <c r="J6" i="8" s="1"/>
  <c r="J7" i="8" l="1"/>
  <c r="D3" i="8"/>
  <c r="B1" i="8"/>
  <c r="D1" i="8" s="1"/>
  <c r="B2" i="8"/>
  <c r="D2" i="8" s="1"/>
  <c r="G2" i="8" l="1"/>
  <c r="F2" i="8"/>
  <c r="D4" i="8"/>
  <c r="F7" i="8" s="1"/>
  <c r="H31" i="5"/>
  <c r="B7" i="9" s="1"/>
  <c r="H35" i="5"/>
  <c r="B11" i="9" s="1"/>
  <c r="H34" i="5"/>
  <c r="B10" i="9" s="1"/>
  <c r="H32" i="5"/>
  <c r="B8" i="9" s="1"/>
  <c r="H33" i="5"/>
  <c r="B9" i="9" s="1"/>
  <c r="H25" i="5"/>
  <c r="B3" i="9" s="1"/>
  <c r="H24" i="5"/>
  <c r="B2" i="9" s="1"/>
  <c r="B12" i="9" l="1"/>
  <c r="B9" i="7"/>
  <c r="B10" i="7"/>
  <c r="B12" i="7"/>
  <c r="B11" i="7"/>
  <c r="B13" i="7"/>
  <c r="B2" i="7"/>
  <c r="B3" i="7"/>
  <c r="H36" i="5"/>
  <c r="I38" i="5" s="1"/>
  <c r="I39" i="5" s="1"/>
  <c r="B16" i="7" l="1"/>
  <c r="B17" i="7"/>
  <c r="B18" i="7"/>
  <c r="B19" i="7" l="1"/>
</calcChain>
</file>

<file path=xl/sharedStrings.xml><?xml version="1.0" encoding="utf-8"?>
<sst xmlns="http://schemas.openxmlformats.org/spreadsheetml/2006/main" count="257" uniqueCount="188">
  <si>
    <t>ESCALA DE HENRI PFV PARA LA CALIFICACIÓN DE LA IMPLEMENTACIÓN DEL PROGRAMA DE FARMACOVIGILANCIA EN IPS</t>
  </si>
  <si>
    <t>HENRI PFv: Herramienta de Evaluación Numérica para Ranking de Implementacion del programa de farmacovigilancia</t>
  </si>
  <si>
    <t>NOMBRE DE LA INSTITUCIÓN:</t>
  </si>
  <si>
    <t>CIUDAD DEL ESTABLECIMIENTO</t>
  </si>
  <si>
    <t>NIT.</t>
  </si>
  <si>
    <t>PNF:</t>
  </si>
  <si>
    <t>COMPLEJIDAD:</t>
  </si>
  <si>
    <t>DIRECCION:</t>
  </si>
  <si>
    <t>TEL:</t>
  </si>
  <si>
    <t>FECHA DE VISITA:</t>
  </si>
  <si>
    <t>FUNCIONARIO INVIMA:</t>
  </si>
  <si>
    <t>CARGO:</t>
  </si>
  <si>
    <t>ATENDIDO POR:</t>
  </si>
  <si>
    <t>FUNCIONARIO SECRETARIA DE SALUD:</t>
  </si>
  <si>
    <t>DOCUMENTO OFICIAL FV:</t>
  </si>
  <si>
    <t>CODIGO:</t>
  </si>
  <si>
    <t>Versión:</t>
  </si>
  <si>
    <t>Fecha de la versión:</t>
  </si>
  <si>
    <t>OBSERVACIONES</t>
  </si>
  <si>
    <t>NOMBRE REFERENTE FV:</t>
  </si>
  <si>
    <t>TIPO DE DOCUMENTO DE IDENTIDAD:</t>
  </si>
  <si>
    <t>N° DOCUMENTO DE IDENTIDAD:</t>
  </si>
  <si>
    <t>NOVEDADES DE LA VISITA:</t>
  </si>
  <si>
    <t>ÍTEM</t>
  </si>
  <si>
    <t>Descripción/Ejemplo de evidencia</t>
  </si>
  <si>
    <t>Clasificación</t>
  </si>
  <si>
    <t>Peso</t>
  </si>
  <si>
    <t>Puntaje</t>
  </si>
  <si>
    <t>La institución se encuentra inscrita a la Red Nacional de Farmacovigilancia.</t>
  </si>
  <si>
    <t>Mayor</t>
  </si>
  <si>
    <t>Crítico</t>
  </si>
  <si>
    <t>3.1</t>
  </si>
  <si>
    <t>3.2</t>
  </si>
  <si>
    <t>Se cuenta con apoyo de un grupo multidisciplinario que contribuya a la evaluación de los eventos adversos reportados. Este grupo podrá ser el Comité de Farmacia y Terapéutica u otros comités clínicos de la entidad.</t>
  </si>
  <si>
    <t>Menor</t>
  </si>
  <si>
    <t>Se encuentra establecida y documentada la periodicidad en la revisión de alertas y medidas sanitarias publicadas por el Invima, Ministerio de Salud y Protección Social u otras entidades reguladoras.</t>
  </si>
  <si>
    <t>Han creado y desarrollado programas y/o estrategias dentro de la institución relacionadas con el uso seguro de los medicamentos.</t>
  </si>
  <si>
    <t>Se cuenta con un programa continuo de capacitación a profesionales y trabajadores de la salud, que incluya, entre otros aspectos, temas de Farmacovigilancia como el perfil de seguridad de medicamentos/productos utilizados en la institución, normatividad, manejo de productos de alto riesgo,etc.</t>
  </si>
  <si>
    <t>La institución cuenta con certificación en algún sistema de gestión de la calidad o Certificación en Buenas Prácticas de Elaboración o Manufactura</t>
  </si>
  <si>
    <t>TOTAL</t>
  </si>
  <si>
    <t>Concepto</t>
  </si>
  <si>
    <t>Escala</t>
  </si>
  <si>
    <t>Implementado</t>
  </si>
  <si>
    <t>&gt;95%</t>
  </si>
  <si>
    <t>Calificación Obtenida</t>
  </si>
  <si>
    <t>En implementación</t>
  </si>
  <si>
    <t>64-95%</t>
  </si>
  <si>
    <t>No implementado</t>
  </si>
  <si>
    <t>&lt;64%</t>
  </si>
  <si>
    <t>MANUAL</t>
  </si>
  <si>
    <t>PROCEDIMIENTO</t>
  </si>
  <si>
    <t>PROGRAMA</t>
  </si>
  <si>
    <t>INSTRUCTIVO</t>
  </si>
  <si>
    <t>OTRO</t>
  </si>
  <si>
    <t>NOMBRE DEL ESTABLECIMIENTO:</t>
  </si>
  <si>
    <t>Mayor o igual</t>
  </si>
  <si>
    <t>En Implementación</t>
  </si>
  <si>
    <t xml:space="preserve">Menores </t>
  </si>
  <si>
    <t>&lt; 56</t>
  </si>
  <si>
    <t>No cumple</t>
  </si>
  <si>
    <t>Valor descuento por critica</t>
  </si>
  <si>
    <t>Valor descuento por mayor</t>
  </si>
  <si>
    <t>Calificación B</t>
  </si>
  <si>
    <t>Critico</t>
  </si>
  <si>
    <t>Validación datos</t>
  </si>
  <si>
    <t>ojo:</t>
  </si>
  <si>
    <t>N° criterios</t>
  </si>
  <si>
    <t>Valor</t>
  </si>
  <si>
    <t>Total</t>
  </si>
  <si>
    <t>ALTA</t>
  </si>
  <si>
    <t>MEDIA</t>
  </si>
  <si>
    <t>BAJA</t>
  </si>
  <si>
    <t>* 50= Valor de ponderación</t>
  </si>
  <si>
    <t>Criterio</t>
  </si>
  <si>
    <t>Puntaje Ajustado</t>
  </si>
  <si>
    <t>1-Inscripción</t>
  </si>
  <si>
    <t>2-Normatividad</t>
  </si>
  <si>
    <t>3-Documentos de Farmacovigilancia</t>
  </si>
  <si>
    <t>3.1-Formato de notificación</t>
  </si>
  <si>
    <t>3.2-Periodicidad de reportes</t>
  </si>
  <si>
    <t>4-Estadísticas</t>
  </si>
  <si>
    <t>5-Grupo multidisciplinario</t>
  </si>
  <si>
    <t>6-Conocimientos Página Web</t>
  </si>
  <si>
    <t>7-Revisión de alertas y medidas sanitarias</t>
  </si>
  <si>
    <t>8-Programas y estrategias</t>
  </si>
  <si>
    <t>9-Capacitación</t>
  </si>
  <si>
    <t>10-Sistema de Gestión de la Calidad</t>
  </si>
  <si>
    <t>Criterios</t>
  </si>
  <si>
    <t>Logro alcanzado</t>
  </si>
  <si>
    <t>% Meta</t>
  </si>
  <si>
    <t>Críticos</t>
  </si>
  <si>
    <t>Mayores</t>
  </si>
  <si>
    <t>Menores</t>
  </si>
  <si>
    <t>El referente del programa de Farmacovigilancia de la institución cuenta con la inscripción a la Red Nacional de Farmacovigilancia y se cuenta con los datos del referente de farmacovigilancia actualizados.
Ejemplo de evidencia: Solicitar el soporte con el respectivo código de inscripción y/o actualización de datos del referente de Farmacovigilancia hecho previamente a través de la plataforma de reporte en
línea dispuesta por el Invima. De no contar con dicha inscripción, brindar la información respectiva para la
obtención del soporte de la inscripción y realizar las observaciones a que haya lugar en el Acta de visita</t>
  </si>
  <si>
    <t>La normatividad que aplica a Farmacovigilancia (Decreto 780 de 2016, Resolución 1403 de 2007, Resolución 3100 de 2019) general y especifica (tipo de prestador) se conoce y se encuentra descrita en los procedimientos institucionales</t>
  </si>
  <si>
    <t>Los integrantes del programa de Farmacovigilancia (referente) de la institución de salud tienen conocimiento de la normatividad que aplica al programa y cuentan con fácil acceso a la consulta de la misma.
Ejemplo de evidencia: Se verifica mediante entrevista que el contenido de la normatividad vigente que resulta aplicable a Farmacovigilancia sea conocida y se encuentre documentada por el referente del programa de Farmacovigilancia y en general, por el personal que participa del programa en la institución.</t>
  </si>
  <si>
    <t xml:space="preserve">El programa cuenta con documentación alineada al sistema de gestión de la calidad donde se establezcan las políticas de funcionalidad del Programa Institucional de Farmacovigilancia de la institución.    </t>
  </si>
  <si>
    <t xml:space="preserve">Documento oficial que contenga el programa de Farmacovigilancia de la institución, el cual debe contar con objeto, alcance, responsables, marco legal (normatividad aplicable a Farmacovigilancia), definiciones, procedimiento estandarizado con las actividades y responsables, que describa la metodología para detección, análisis, gestión, registro, procesamiento de eventos adversos, análisis clínico de la información, periodicidad y notificación de reportes de acuerdo a los lineamientos actualizados por el Programa Nacional de Farmacovigilancia - INVIMA
Implementación de formato o herramienta de registro propio de la Institución físico y/o electrónico, que contenga la información mínima requerida para la notificación de un PRM.
El programa posee un procedimiento estandarizado que describa la metodología para la notificación, registro, procesamiento, análisis de la información y envío de reportes de eventos adversos a la base de datos del país (Plataforma Vigiflow) según lineamientos de la entidad reguladora.
Dentro del procedimiento especificar metodología y/o herramienta de seguimiento que garantice la trazabilidad entre la información captada o recepcionada por el referente y el registro, procesamiento, análisis de la información, cierre y delegación en plataforma Vigiflow. 
Definición indicadores y/o análisis documentado de las estadísticas derivadas del sistema de Farmacovigilancia en un comité interdisciplinario.
Procedimiento de la revisión, periodicidad, registro y difusión institucional de las alertas y medidas sanitarias emitidas por el Invima y por otros entes reguladoras nacionales y/o internacionales. 
Dentro de los anexos, se deben contemplar los flujogramas, instructivos y guías que complementen el programa y faciliten su implementación, así como las actividades de educación, actualización o estrategias de promoción de uso seguro de medicamentos que se ejecuten en la institución y aporten a la evaluación del perfil de seguridad de medicamentos y mitiguen el riesgo asociado al uso de medicamentos.
Ejemplo de evidencia: Manual o documento del Programa de Farmacovigilancia con los ítems descritos.
</t>
  </si>
  <si>
    <t xml:space="preserve">Para la notificación y envío de los reportes de eventos adversos se adopta la plataforma de reporte en línea VigiFlow.
</t>
  </si>
  <si>
    <t>La institución cuenta con usuario y contraseña activa para el ingreso de notificaciones en la plataforma Vigiflow.
Se tiene definida la periodicidad del reporte, la gestión, cierre y delegación de los reportes notificados a través de la plataforma Vigiflow.
Se tiene establecida la responsabilidad para la clasificación de seriedad, metodología para la, evaluación de causalidad y metodología a utilizar para el análisis del PRM notificado.
  Se cuenta con una herramienta de registro y
  seguimiento de los eventos captados y gestionados
  que permitan realizar la trazabilidad de la información
  de los eventos adversos en la IPS debe mantener los
  registros asistenciales y/o administrativos
El formato de reporte de los eventos adversos de cada institución debe contar como mínimo, con la siguiente información relacionada con:
a)	Paciente: Identificación, iniciales del nombre, género y edad, diagnóstico, enfermedades concomitantes, paraclínicos y demás información que sea relevante.
b)	Medicamento / Producto sospechoso y medicación concomitante: Para cada medicamento / producto señalar indicación, fecha de inicio y final del tratamiento, dosis, vía, frecuencia de administración, momento en que se suspendió su utilización, hubo reexposición o si continúa empleando el producto.
c)	Información del PRM: fecha de Inicio y fin, descripción (caso narrativo), severidad o gravedad y desenlace del evento.
d)	Reportante o notificador: nombre y/o identificación del notificador, profesión y contacto.
 Ejemplo de evidencia: Verificar los reportes notificados por los profesionales de la salud de la IPS y confrontar con los reportes en línea ingresados a la plataforma Vigiflow, comprobar la trazabilidad entre la información.</t>
  </si>
  <si>
    <t>Los reportes institucionales de sospechas de eventos adversos a medicamentos son notificados en la plataforma Vigiflow, con la periodicidad establecida en la normatividad vigente para eventos adversos serios y no serios.</t>
  </si>
  <si>
    <t>Los reportes institucionales de sospechas de eventos adversos son ingresados a la plataforma Vigiflow con la periodicidad establecida por el Instituto Nacional de Vigilancia de Medicamentos y Alimentos – Invima: “El reporte de los eventos adversos no serios se hará hasta dentro de los cinco (5) días siguientes al vencimiento del mes que se informa. Los eventos adversos serios serán reportados dentro de las setenta y dos (72) horas siguientes a su aparición.”
Ejemplo de evidencia: Se solicita al Referente del PIFV de la IPS la documentación en medio físico o magnético de las notificaciones de los eventos adversos clasificados como Grave, se confronta con lo registrado en plataforma VIGIFLOW, reporte debe ser ingresado en las 72 horas posteriores al conocimiento del mismo. Así mismo los eventos adversos clasificados como No Grave, se confronta con lo registrado en plataforma VIGIFLOW, reporte debe ser ingresado dentro de los cinco (5) días siguientes al vencimiento del mes que se informa, estos se podrán notificar durante el transcurso del mes. Verificar que estén debidamente cerrados y delegados.</t>
  </si>
  <si>
    <t>Tiene definidos indicadores de seguimiento a la funcionalidad del Programa Institucional de farmacovigilancia y estadísticas epidemiológicas asociadas a lo PRM detectados en la institución, reportados al sistema nacional de Farmacovigilancia y realiza gestión de las mismas.</t>
  </si>
  <si>
    <t>La institución tiene documentado, desde su programa de Farmacovigilancia, la generación de indicadores y estadísticas epidemiológicas a partir de los datos de los PRM que se presentan. Se tiene establecida la periodicidad de medición y evaluación en Comité multidisciplinario. Estos datos permitirán la detección de señales, toma de decisiones y generación de planes de mejora en todo lo relacionado en el uso seguro de medicamentos por parte de la institución.
Ejemplo de evidencia: Información en medio físico y/o magnético donde se evidencien las estadísticas de los últimos 6 meses de los eventos adversos presentados y soportes de las acciones determinadas a realizar en su análisis (planes de mejora).</t>
  </si>
  <si>
    <t>Este grupo podrá ser el Comité de Farmacia y Terapéutica u otros comités clínicos de la entidad. Es deseable la existencia de un grupo independiente para el análisis de los eventos adversos.
Debe encontrarse documentada e implementada la participación del grupo multidisciplinario (Comité de Farmacia y Terapéutica, Comité de Farmacovigilancia, Comité de seguridad del paciente, etc.) en la gestión de los eventos adversos reportados.
Ejemplo de evidencia: Documento de conformación del Comité interdisciplinario, documento donde se referencie su participación en Farmacovigilancia y las actas de reunión de los comités en donde se plasmen las acciones derivadas de su análisis y se evidencie la participación de los profesionales asociados al evento</t>
  </si>
  <si>
    <t xml:space="preserve">6.El referente tienen conocimiento actualizado de los lineamientos, tutoriales, guías, circulares, 
boletines, entre otras publicaciones emitidas por el Programa Nacional de Farmacovigilancia del Invima. </t>
  </si>
  <si>
    <t>El referente cuenta con la certificación del curso del aula virtual del Invima del Programa Nacional de Farmacovigilancia Vigiflow.
La institución deberá tener conocimiento sobre los lineamientos, tutoriales, guías, circulares, entre otras publicaciones que se encuentren vigentes en su momento a ser consideradas para fines de reporte, análisis de causalidad de eventos adversos, inscripción a la RNFV, entre otros temas que resulten relevantes y de interés para la institución. 
En caso de no conocerlos, brindar la información respectiva y realizar las observaciones a que haya lugar en el Acta de visita.
Ejemplo de evidencia: Certificado del Aula Virtual con el código QR correspondiente, con una vigencia no mayor a 1 año. Entrevista con el referente del programa de Farmacovigilancia del establecimiento sobre el conocimiento que tienen de los contenidos de la documentación publicada por Programa Nacional Farmacovigilancia.</t>
  </si>
  <si>
    <t>La institución cuenta con un formato establecido para la revisión de información de seguridad de los medicamentos publicada por el Invima, Ministerio de Salud y Protección Social u otras entidades reguladoras que contenga descripción de la actividad, fuente de la publicación, última revisión realizada, divulgación de la alerta o comunicado al personal de la institución y periodicidad implementada. Se recomienda una vez por semana para instituciones que cuenten con servicio farmacéutico.
Ejemplo de evidencia: Verificar si la IPS tiene documentada la periodicidad, responsable, gestión, difusión de alertas y medidas sanitarias.
Cuenta la IPS con una herramienta de registro que evidencie a través de su registro el cumplimiento a la periodicidad establecida, descripción de la actividad, fuente de la publicación, última revisión realizada y acciones tomadas al respecto como medidas preventivas, correctivas, divulgación de la alerta o comunicado al personal de la institución</t>
  </si>
  <si>
    <t>La institución, desde su programa de Farmacovigilancia, debe contar con el desarrollo de actividades documentadas y relacionadas con el uso seguro de medicamentos que maneja, tales como: Campañas sobre uso seguro de medicamentos, manejo de medicamentos de alto riesgo, entre otros. Está definida su periodicidad, su responsable.
Ejemplo de evidencia: Verificar si han desarrollado  estrategias en la institución, no solo asociadas a los procesos del servicio farmacéutico sino transversales a las áreas de prestación de servicios de salud (otros profesionales de la salud, pacientes) como boletines, informes, guías, folletos informativos (periodicidad establecida), stickers o rotulado para la identificación de medicamentos (donde se informe sobre la forma correcta de utilización para la administración segura de los mismos, identificación de medicamentos LASA y de alto riesgo, etc.), desarrollo de programas de seguridad al paciente, reuniones breves con contenidos propios de Farmacovigilancia, fondos de pantalla en computadores de la institución con temas de interés, programas radiales, videos salas de espera etc.
Además, identificar como se comunica y mitiga el riesgo asociado al uso de medicamentos, a través de guías de uso seguro de medicamentos, seguimiento fármaco-terapéutico, guías de identificación de interacciones, entre otras estrategias.</t>
  </si>
  <si>
    <t>El Programa de Farmacovigilancia documenta y desarrolla los planes de capacitación a profesionales y trabajadores de la salud, que incluya, entre otros aspectos, temas de Farmacovigilancia, uso seguro y racional de medicamentos, perfil de seguridad de medicamentos y/o productos utilizados en la institución, entre otros temas relevantes. Programa que involucra tanto personal del servicio farmacéutico como profesionales de las diferentes áreas asistenciales.
Ejemplo de evidencia: Cronograma de capacitación institucional en donde se evidencie la programación de los temas de Farmacovigilancia abordados, registros de asistencia del personal de la institución a las capacitaciones, presentaciones y evaluaciones que permitan corroborar la eficacia de la capacitación realizada. Presentaciones, actividades de inducción y re inducción, entre otras.</t>
  </si>
  <si>
    <t>La institución cuenta con una o más acreditaciones en sistemas de gestión de calidad en los procesos que lleva a cabo.
Ejemplo de evidencia: Cuenta la IPS con un sistema integrado de Gestión de la Calidad. La IPS aporta Certificaciones ISO, ISO/IEC, OHSAS, ICONTEC, entre otros, sobre algún proceso en particular que se lleve a cabo en la institución, Certificación de BPE o BPM de Invima.</t>
  </si>
  <si>
    <t>Descripción</t>
  </si>
  <si>
    <t>3. DOCUMENTOS DE REFERENCIA</t>
  </si>
  <si>
    <r>
      <rPr>
        <b/>
        <sz val="10"/>
        <color theme="1"/>
        <rFont val="Arial"/>
        <family val="2"/>
      </rPr>
      <t>Decreto 677 de 1995.</t>
    </r>
    <r>
      <rPr>
        <sz val="10"/>
        <color theme="1"/>
        <rFont val="Arial"/>
        <family val="2"/>
      </rPr>
      <t xml:space="preserve"> Por el cual se reglamenta parcialmente el Régimen de Registros y Licencias, el Control de Calidad, así como el Régimen de Vigilancia Sanitaria de Medicamentos, Cosméticos, Preparaciones Farmacéuticas a base de Recursos Naturales, Productos de Aseo, Higiene y Limpieza y otros productos de uso doméstico y se dictan otras disposiciones sobre la materia.</t>
    </r>
  </si>
  <si>
    <r>
      <rPr>
        <b/>
        <sz val="10"/>
        <rFont val="Arial"/>
        <family val="2"/>
      </rPr>
      <t>Resolución 1403 de 2007</t>
    </r>
    <r>
      <rPr>
        <sz val="10"/>
        <rFont val="Arial"/>
        <family val="2"/>
      </rPr>
      <t xml:space="preserve">. Por la cual se determina el Modelo de Gestión del Servicio Farmacéutico, se adopta el Manual de Condiciones Esenciales y Procedimientos y se dictan otras disposiciones Ministerio de Salud y Protección Social. </t>
    </r>
  </si>
  <si>
    <r>
      <rPr>
        <b/>
        <sz val="10"/>
        <color theme="1"/>
        <rFont val="Arial"/>
        <family val="2"/>
      </rPr>
      <t>Resolución 1229 de 2013</t>
    </r>
    <r>
      <rPr>
        <sz val="10"/>
        <color theme="1"/>
        <rFont val="Arial"/>
        <family val="2"/>
      </rPr>
      <t>. Por la cual se establece el modelo de inspección, vigilancia y control sanitario para los productos de uso y consumo humano</t>
    </r>
  </si>
  <si>
    <t xml:space="preserve">4. DOCUMENTOS ASOCIADOS </t>
  </si>
  <si>
    <t>INSTRUCTIVO DE DILIGENCIAMIENTO DE ESCALA DE HENRI PFV PARA LA CALIFICACIÓN DE LA IMPLEMENTACIÓN DEL PROGRAMA DE FARMACOVIGILANCIA EN IPS</t>
  </si>
  <si>
    <r>
      <t>Alerta sanitaria:</t>
    </r>
    <r>
      <rPr>
        <sz val="10"/>
        <color rgb="FF000000"/>
        <rFont val="Arial"/>
        <family val="2"/>
      </rPr>
      <t xml:space="preserve"> Sospecha de una situación de riesgo potencial asociada a la utilización de un medicamento y/o Producto Biológico, que pueda afectar la salud de la población o de trascendencia social, frente a la cual se hace necesario el desarrollo de acciones de Salud Pública urgentes y eficaces.</t>
    </r>
    <r>
      <rPr>
        <b/>
        <vertAlign val="superscript"/>
        <sz val="10"/>
        <color rgb="FF000000"/>
        <rFont val="Arial"/>
        <family val="2"/>
      </rPr>
      <t>1</t>
    </r>
  </si>
  <si>
    <t>[1] Invima. Procedimiento Alertas Sanitarias. Invima. IVC-VIG-PR002.</t>
  </si>
  <si>
    <t>[2] Invima. Resolución 2004009455 de mayo de 2004.</t>
  </si>
  <si>
    <r>
      <t xml:space="preserve">Evento adverso: </t>
    </r>
    <r>
      <rPr>
        <sz val="10"/>
        <color rgb="FF000000"/>
        <rFont val="Arial"/>
        <family val="2"/>
      </rPr>
      <t>Cualquier suceso médico desafortunado que puede presentarse durante un tratamiento con un medicamento, pero que no tiene necesariamente una relación causal con el mismo</t>
    </r>
    <r>
      <rPr>
        <b/>
        <sz val="10"/>
        <color rgb="FF000000"/>
        <rFont val="Arial"/>
        <family val="2"/>
      </rPr>
      <t xml:space="preserve">. </t>
    </r>
    <r>
      <rPr>
        <b/>
        <vertAlign val="superscript"/>
        <sz val="10"/>
        <color rgb="FF000000"/>
        <rFont val="Arial"/>
        <family val="2"/>
      </rPr>
      <t>2</t>
    </r>
  </si>
  <si>
    <r>
      <t xml:space="preserve">Evento adverso serio: </t>
    </r>
    <r>
      <rPr>
        <sz val="10"/>
        <color rgb="FF000000"/>
        <rFont val="Arial"/>
        <family val="2"/>
      </rPr>
      <t>Se considera serio a un evento adverso cuando su desenlace es la muerte, una amenaza a la vida, cuando genera o prolonga una hospitalización, causa discapacidad, interrupción del embarazo o genera malformaciones.</t>
    </r>
    <r>
      <rPr>
        <b/>
        <sz val="10"/>
        <color rgb="FF000000"/>
        <rFont val="Arial"/>
        <family val="2"/>
      </rPr>
      <t xml:space="preserve"> </t>
    </r>
    <r>
      <rPr>
        <b/>
        <vertAlign val="superscript"/>
        <sz val="10"/>
        <color rgb="FF000000"/>
        <rFont val="Arial"/>
        <family val="2"/>
      </rPr>
      <t>2</t>
    </r>
  </si>
  <si>
    <t>[3] Decreto 780 de 06 de mayo de 2016. “Por medio del cual se expide el Decreto Único Reglamentario del Sector Salud y Protección Social”, Capítulo 10. Droguerías y servicio farmacéutico, Definiciones</t>
  </si>
  <si>
    <t>[4] Ley 100 de 1993. Libro Segundo, Título I, Capítulo I, Articulo. 156-Características básicas del sistema general de seguridad social en salud</t>
  </si>
  <si>
    <r>
      <t xml:space="preserve">Farmacovigilancia: </t>
    </r>
    <r>
      <rPr>
        <sz val="10"/>
        <color rgb="FF000000"/>
        <rFont val="Arial"/>
        <family val="2"/>
      </rPr>
      <t>Ciencia y actividades relacionadas con la detección, evaluación, entendimiento y prevención de los eventos adversos o cualquier otro problema relacionado con medicamentos.</t>
    </r>
    <r>
      <rPr>
        <b/>
        <vertAlign val="superscript"/>
        <sz val="10"/>
        <color rgb="FF000000"/>
        <rFont val="Arial"/>
        <family val="2"/>
      </rPr>
      <t>3,5</t>
    </r>
  </si>
  <si>
    <r>
      <t xml:space="preserve">Institución Prestadora de Salud - IPS: </t>
    </r>
    <r>
      <rPr>
        <sz val="10"/>
        <color rgb="FF000000"/>
        <rFont val="Arial"/>
        <family val="2"/>
      </rPr>
      <t xml:space="preserve">Entidad oficial, mixta, privada, comunitaria y solidaria, organizada para la prestación de los servicios de salud a los afiliados del sistema general de seguridad social en salud, dentro de las entidades promotoras de salud o fuera de ellas. </t>
    </r>
    <r>
      <rPr>
        <b/>
        <vertAlign val="superscript"/>
        <sz val="10"/>
        <color rgb="FF000000"/>
        <rFont val="Arial"/>
        <family val="2"/>
      </rPr>
      <t>4</t>
    </r>
  </si>
  <si>
    <r>
      <t>Medicamento:</t>
    </r>
    <r>
      <rPr>
        <sz val="10"/>
        <color theme="1"/>
        <rFont val="Arial"/>
        <family val="2"/>
      </rPr>
      <t xml:space="preserve"> Es aquel preparado farmacéutico obtenido a partir de principios activos, con o sin sustancias auxiliares, presentado bajo forma farmacéutica, que se utiliza para la prevención, alivio, diagnóstico, tratamiento, curación o rehabilitación de la enfermedad. Los envases, rótulos, etiquetas y empaques hacen parte integral del medicamento, por cuanto éstos garantizan su calidad, estabilidad y uso adecuado. </t>
    </r>
    <r>
      <rPr>
        <b/>
        <vertAlign val="superscript"/>
        <sz val="10"/>
        <color theme="1"/>
        <rFont val="Arial"/>
        <family val="2"/>
      </rPr>
      <t>6</t>
    </r>
  </si>
  <si>
    <r>
      <rPr>
        <b/>
        <sz val="10"/>
        <rFont val="Arial"/>
        <family val="2"/>
      </rPr>
      <t xml:space="preserve">Medidas Sanitarias: </t>
    </r>
    <r>
      <rPr>
        <sz val="10"/>
        <rFont val="Arial"/>
        <family val="2"/>
      </rPr>
      <t xml:space="preserve">Conjunto de medidas de salud pública y demás precauciones sanitarias aplicadas por la autoridad sanitaria, para prevenir, mitigar, controlar o eliminar la propagación de un evento que afecte o pueda afectar la salud de la población. </t>
    </r>
    <r>
      <rPr>
        <b/>
        <vertAlign val="superscript"/>
        <sz val="10"/>
        <rFont val="Arial"/>
        <family val="2"/>
      </rPr>
      <t>7</t>
    </r>
  </si>
  <si>
    <t>[6] Invima. Decreto 677 de 26 de abril de 1995. Título 1. Disposiciones generales y definiciones.</t>
  </si>
  <si>
    <t>[7] Invima. Decreto 3518 de 09 de octubre de 2006. “Capítulo 1. Disposiciones generales. Artículo 3. Definiciones. Decreto 780 de 06 de mayo de 2016. “Por medio del cual se expide el Decreto Único Reglamentario del Sector Salud y Protección Social”, Capítulo 2 Vigilancia, Prevención y Control.</t>
  </si>
  <si>
    <t>[5] Resolución 1403 de14 de mayo 2007 Capítulo 1 Definiciones; Manual de Condiciones Esenciales y Procedimientos del Servicio Farmacéutico Capítulo III, Procedimiento para los procesos especiales, numeral 5.</t>
  </si>
  <si>
    <r>
      <t>1. Objetivo:</t>
    </r>
    <r>
      <rPr>
        <sz val="10"/>
        <color rgb="FF000000"/>
        <rFont val="Arial"/>
        <family val="2"/>
      </rPr>
      <t xml:space="preserve"> Describir las actividades que se llevan a cabo para el uso de la herramienta de Evaluación Numérica para determinar el grado de Implementacion del programa de farmacovigilancia en IPS</t>
    </r>
  </si>
  <si>
    <r>
      <t xml:space="preserve">2. Alcance: </t>
    </r>
    <r>
      <rPr>
        <sz val="10"/>
        <rFont val="Arial"/>
        <family val="2"/>
      </rPr>
      <t xml:space="preserve"> Aplica para Instituciones prestadoras de salud que deben implementar programas de Farmacovigilancia según la normatividad vigente.</t>
    </r>
  </si>
  <si>
    <t xml:space="preserve">3. DEFINICIONES: </t>
  </si>
  <si>
    <t xml:space="preserve">4. DESARROLLO </t>
  </si>
  <si>
    <t xml:space="preserve">Campo </t>
  </si>
  <si>
    <t xml:space="preserve"> Responsable</t>
  </si>
  <si>
    <t xml:space="preserve">Registrar el nombre de la institución prestadora de salud visitada </t>
  </si>
  <si>
    <t xml:space="preserve">Registrar la ciudad donde se encuentra ubicada la institución prestadora de salud visitada </t>
  </si>
  <si>
    <t>Registrar el  número de identificación tributaria sin comas ni puntos y con el dígito de verificación separado por guión</t>
  </si>
  <si>
    <t>PNF</t>
  </si>
  <si>
    <t xml:space="preserve">COMPLEJIDAD </t>
  </si>
  <si>
    <t xml:space="preserve">DIRECCIÓN </t>
  </si>
  <si>
    <t xml:space="preserve">Registrar la dirección de la institución prestadora de salud </t>
  </si>
  <si>
    <t xml:space="preserve">TELEFONO </t>
  </si>
  <si>
    <t xml:space="preserve">FECHA DE LA VISITA </t>
  </si>
  <si>
    <t xml:space="preserve">Registrar el telefono fijo del establecimiento </t>
  </si>
  <si>
    <t>Registrar fecha de la visita (AAAA/MM/DIA)</t>
  </si>
  <si>
    <t>FUNCIONARIO INVIMA</t>
  </si>
  <si>
    <t xml:space="preserve">Registrar nombre del funcionario de invima que realiza la visita </t>
  </si>
  <si>
    <t>CARGO</t>
  </si>
  <si>
    <t>Registrar el cargo del funcionario de invima que realiza la visita</t>
  </si>
  <si>
    <t xml:space="preserve">ATENDIDO POR </t>
  </si>
  <si>
    <t>FUNCIONARIO SECRETARIA DE SALUD</t>
  </si>
  <si>
    <t xml:space="preserve">Registrar el nombre del funcionario de la secretaria de salud que asiste a la visita </t>
  </si>
  <si>
    <t>Registrar el cargo del funcionario de la secretaria que asiste a la visita</t>
  </si>
  <si>
    <t>DOCUMENTO OFICIAL FV</t>
  </si>
  <si>
    <t>CODIGO</t>
  </si>
  <si>
    <t xml:space="preserve">VERSIÓN </t>
  </si>
  <si>
    <t xml:space="preserve">Registre la versión del documento revisado </t>
  </si>
  <si>
    <t xml:space="preserve">FECHA DE LA VERSIÓN </t>
  </si>
  <si>
    <t xml:space="preserve">OBSERVACIONES </t>
  </si>
  <si>
    <t xml:space="preserve">Seleccione de la lista plegable el tipo de documento. (manual, procedimiento, programa, instructivo, otro). Dispoble el registro de (3) documentos </t>
  </si>
  <si>
    <t>NOMBRE REFERENTE FV</t>
  </si>
  <si>
    <t xml:space="preserve">Registre el nombre del referente de farmacovigilancia </t>
  </si>
  <si>
    <t xml:space="preserve">Registre el cargo del referente de farmacovigilancia </t>
  </si>
  <si>
    <t>TIPO DE DOCUMENTO DE IDENTIDAD</t>
  </si>
  <si>
    <t>Registre el tipo de documento de identidad asociado al referente de farmacovigilancia</t>
  </si>
  <si>
    <t>N° DOCUMENTO DE IDENTIDAD</t>
  </si>
  <si>
    <t>Registre el documento de identidad del referente de farmacovigilancia, separado por puntos. Ejemplo: 0.000.000</t>
  </si>
  <si>
    <t>NOVEDADES DE LA VISITA</t>
  </si>
  <si>
    <t xml:space="preserve">Registre nombre del documento oficial de farmacovigilancia </t>
  </si>
  <si>
    <t>Registre información adicional que cosidere necesario asociada a la visita</t>
  </si>
  <si>
    <t>Seleccione de la lista plegable el numero acorde a la evaluación realizada en la visita (Cumple Si=1; No Cumple=0; Cumple Parcialmente=0,5)</t>
  </si>
  <si>
    <t>EVALAUCIÓN DE CUMPLIMIENTO</t>
  </si>
  <si>
    <t xml:space="preserve">Registre información adicional que cosidere necesaria acorde a la calificación dada en el item </t>
  </si>
  <si>
    <t xml:space="preserve">Profesional de Farmacovigilancia que realiza la visita </t>
  </si>
  <si>
    <t>Registrar el codigo de inscripción mas actualizado asignado por el programa nacional de farmacovigilancia  a la institucuión prestadora de salud</t>
  </si>
  <si>
    <r>
      <t xml:space="preserve">Ley 100 de 1993. </t>
    </r>
    <r>
      <rPr>
        <sz val="10"/>
        <color theme="1"/>
        <rFont val="Arial"/>
        <family val="2"/>
      </rPr>
      <t>Libro Segundo, Título I, Capítulo I, Articulo. 156-Características básicas del sistema general de seguridad social en salud</t>
    </r>
  </si>
  <si>
    <r>
      <rPr>
        <b/>
        <sz val="10"/>
        <color theme="1"/>
        <rFont val="Arial"/>
        <family val="2"/>
      </rPr>
      <t>Decreto 3518 de 09 de octubre de 2006.</t>
    </r>
    <r>
      <rPr>
        <sz val="10"/>
        <color theme="1"/>
        <rFont val="Arial"/>
        <family val="2"/>
      </rPr>
      <t xml:space="preserve"> “Capítulo 1. Disposiciones generales. Artículo 3. Definiciones. Decreto 780 de 06 de mayo de 2016. “Por medio del cual se expide el Decreto Único Reglamentario del Sector Salud y Protección Social”, Capítulo 2 Vigilancia, Prevención y Control.</t>
    </r>
  </si>
  <si>
    <t xml:space="preserve">
IVC-VIG-GU008 - GUÍA DE VISITAS DE SEGUIMIENTO A LA IMPLEMENTACIÓN DE LOS PROGRAMAS DE FARMACOVIGILANCIA EN IPS
</t>
  </si>
  <si>
    <t>EVALUACIÓN DE CUMPLIMIENTO           (Cumple Si=1; No Cumple=0; Cumple Parcialmente=0,5)</t>
  </si>
  <si>
    <t xml:space="preserve">Registre el nombre del profesional de la institución que recibe la visita </t>
  </si>
  <si>
    <t xml:space="preserve">Registrar el cargo del profesional de la institución que recibe la visita </t>
  </si>
  <si>
    <t xml:space="preserve">Registre el codigo del documento oficial de farmacovigilancia asociado al sistema de gestión de calidad de la institución </t>
  </si>
  <si>
    <t xml:space="preserve">Registre la fecha de publicación correspondiente a la versión del documento revisado </t>
  </si>
  <si>
    <t xml:space="preserve">Seleccione de la lista desplegable una de las tres opciones: Alta, Media y Baja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</si>
</sst>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2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1"/>
      <name val="Calibri"/>
      <family val="2"/>
      <scheme val="minor"/>
    </font>
    <font>
      <sz val="10"/>
      <name val="Calibri"/>
      <family val="2"/>
      <scheme val="minor"/>
    </font>
    <font>
      <sz val="9"/>
      <name val="Calibri"/>
      <family val="2"/>
      <scheme val="minor"/>
    </font>
    <font>
      <sz val="10"/>
      <color theme="1"/>
      <name val="Calibri"/>
      <family val="2"/>
      <scheme val="minor"/>
    </font>
    <font>
      <sz val="10"/>
      <color theme="1"/>
      <name val="Arial"/>
      <family val="2"/>
    </font>
    <font>
      <b/>
      <sz val="11"/>
      <color theme="1"/>
      <name val="Arial"/>
      <family val="2"/>
    </font>
    <font>
      <b/>
      <sz val="14"/>
      <color rgb="FF000000"/>
      <name val="Calibri"/>
      <family val="2"/>
      <scheme val="minor"/>
    </font>
    <font>
      <b/>
      <sz val="14"/>
      <color theme="1"/>
      <name val="Aharoni"/>
      <charset val="177"/>
    </font>
    <font>
      <i/>
      <sz val="14"/>
      <color theme="1"/>
      <name val="Calibri"/>
      <family val="2"/>
      <scheme val="minor"/>
    </font>
    <font>
      <b/>
      <sz val="11"/>
      <color rgb="FFFF0000"/>
      <name val="Calibri"/>
      <family val="2"/>
      <scheme val="minor"/>
    </font>
    <font>
      <sz val="12"/>
      <color theme="1"/>
      <name val="Calibri"/>
      <family val="2"/>
      <scheme val="minor"/>
    </font>
    <font>
      <b/>
      <sz val="12"/>
      <color theme="1"/>
      <name val="Calibri"/>
      <family val="2"/>
      <scheme val="minor"/>
    </font>
    <font>
      <b/>
      <sz val="10"/>
      <color theme="1"/>
      <name val="Arial"/>
      <family val="2"/>
    </font>
    <font>
      <b/>
      <sz val="10"/>
      <color rgb="FF000000"/>
      <name val="Arial"/>
      <family val="2"/>
    </font>
    <font>
      <sz val="10"/>
      <color rgb="FF000000"/>
      <name val="Arial"/>
      <family val="2"/>
    </font>
    <font>
      <b/>
      <sz val="10"/>
      <name val="Arial"/>
      <family val="2"/>
    </font>
    <font>
      <sz val="10"/>
      <name val="Arial"/>
      <family val="2"/>
    </font>
    <font>
      <b/>
      <vertAlign val="superscript"/>
      <sz val="10"/>
      <color rgb="FF000000"/>
      <name val="Arial"/>
      <family val="2"/>
    </font>
    <font>
      <u/>
      <sz val="12"/>
      <color theme="10"/>
      <name val="Calibri"/>
      <family val="2"/>
      <scheme val="minor"/>
    </font>
    <font>
      <u/>
      <sz val="8"/>
      <color theme="10"/>
      <name val="Arial"/>
      <family val="2"/>
    </font>
    <font>
      <sz val="8"/>
      <color theme="1"/>
      <name val="Calibri"/>
      <family val="2"/>
      <scheme val="minor"/>
    </font>
    <font>
      <sz val="12"/>
      <color theme="1"/>
      <name val="Arial"/>
      <family val="2"/>
    </font>
    <font>
      <b/>
      <vertAlign val="superscript"/>
      <sz val="10"/>
      <color theme="1"/>
      <name val="Arial"/>
      <family val="2"/>
    </font>
    <font>
      <b/>
      <vertAlign val="superscript"/>
      <sz val="10"/>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indexed="9"/>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tint="-4.9989318521683403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15" fillId="0" borderId="0"/>
    <xf numFmtId="0" fontId="23" fillId="0" borderId="0" applyNumberFormat="0" applyFill="0" applyBorder="0" applyAlignment="0" applyProtection="0"/>
  </cellStyleXfs>
  <cellXfs count="236">
    <xf numFmtId="0" fontId="0" fillId="0" borderId="0" xfId="0"/>
    <xf numFmtId="0" fontId="0" fillId="0" borderId="0" xfId="0" applyAlignment="1">
      <alignment vertical="center" wrapText="1"/>
    </xf>
    <xf numFmtId="0" fontId="0" fillId="0" borderId="1" xfId="0" applyBorder="1"/>
    <xf numFmtId="0" fontId="0" fillId="0" borderId="0" xfId="0" applyAlignment="1">
      <alignment horizont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xf>
    <xf numFmtId="9" fontId="0" fillId="0" borderId="1" xfId="1" applyFont="1" applyBorder="1" applyAlignment="1">
      <alignment horizontal="center" vertical="center"/>
    </xf>
    <xf numFmtId="165" fontId="0" fillId="0" borderId="0" xfId="0" applyNumberFormat="1"/>
    <xf numFmtId="164" fontId="0" fillId="0" borderId="0" xfId="0" applyNumberFormat="1"/>
    <xf numFmtId="1" fontId="0" fillId="0" borderId="0" xfId="0" applyNumberFormat="1"/>
    <xf numFmtId="0" fontId="0" fillId="0" borderId="2" xfId="0" applyBorder="1" applyAlignment="1">
      <alignment horizontal="center" vertical="center"/>
    </xf>
    <xf numFmtId="0" fontId="0" fillId="0" borderId="3" xfId="0" applyBorder="1" applyAlignment="1">
      <alignment horizontal="center" vertical="center"/>
    </xf>
    <xf numFmtId="166" fontId="0" fillId="0" borderId="0" xfId="0" applyNumberFormat="1" applyAlignment="1">
      <alignment horizontal="center"/>
    </xf>
    <xf numFmtId="0" fontId="2" fillId="5" borderId="5" xfId="0" applyFont="1" applyFill="1" applyBorder="1"/>
    <xf numFmtId="0" fontId="0" fillId="5" borderId="6" xfId="0" applyFill="1" applyBorder="1"/>
    <xf numFmtId="0" fontId="0" fillId="5" borderId="7" xfId="0" applyFill="1" applyBorder="1"/>
    <xf numFmtId="0" fontId="0" fillId="5" borderId="8" xfId="0" applyFill="1" applyBorder="1"/>
    <xf numFmtId="0" fontId="0" fillId="5" borderId="0" xfId="0" applyFill="1"/>
    <xf numFmtId="0" fontId="0" fillId="5" borderId="9" xfId="0" applyFill="1" applyBorder="1"/>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xf numFmtId="0" fontId="0" fillId="0" borderId="14" xfId="0" applyBorder="1"/>
    <xf numFmtId="0" fontId="0" fillId="0" borderId="15" xfId="0" applyBorder="1"/>
    <xf numFmtId="0" fontId="2" fillId="2" borderId="16" xfId="0" applyFont="1" applyFill="1" applyBorder="1"/>
    <xf numFmtId="0" fontId="0" fillId="0" borderId="17" xfId="0" applyBorder="1"/>
    <xf numFmtId="0" fontId="0" fillId="0" borderId="18" xfId="0" applyBorder="1"/>
    <xf numFmtId="0" fontId="0" fillId="3" borderId="19" xfId="0" applyFill="1" applyBorder="1"/>
    <xf numFmtId="0" fontId="0" fillId="5" borderId="20" xfId="0" applyFill="1" applyBorder="1"/>
    <xf numFmtId="0" fontId="0" fillId="5" borderId="21" xfId="0" applyFill="1" applyBorder="1"/>
    <xf numFmtId="0" fontId="0" fillId="5" borderId="22" xfId="0" applyFill="1" applyBorder="1"/>
    <xf numFmtId="0" fontId="0" fillId="0" borderId="0" xfId="0" applyAlignment="1">
      <alignment horizontal="right"/>
    </xf>
    <xf numFmtId="0" fontId="4" fillId="0" borderId="0" xfId="0" applyFont="1"/>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0" borderId="1" xfId="0" applyFont="1" applyBorder="1" applyAlignment="1">
      <alignment vertical="center" wrapText="1"/>
    </xf>
    <xf numFmtId="0" fontId="4" fillId="0" borderId="1" xfId="0" applyFont="1" applyBorder="1" applyAlignment="1">
      <alignment horizontal="center" vertical="center"/>
    </xf>
    <xf numFmtId="0" fontId="6" fillId="0" borderId="1" xfId="0" applyFont="1" applyBorder="1" applyAlignment="1">
      <alignment horizontal="left" vertical="center" wrapText="1"/>
    </xf>
    <xf numFmtId="0" fontId="7" fillId="4" borderId="1" xfId="0" applyFont="1" applyFill="1" applyBorder="1" applyAlignment="1">
      <alignment horizontal="center" vertical="center" wrapText="1"/>
    </xf>
    <xf numFmtId="164" fontId="4" fillId="0" borderId="1" xfId="0" applyNumberFormat="1" applyFont="1" applyBorder="1" applyAlignment="1">
      <alignment horizontal="center" vertical="center"/>
    </xf>
    <xf numFmtId="0" fontId="8" fillId="0" borderId="1" xfId="0" applyFont="1" applyBorder="1" applyAlignment="1">
      <alignment vertical="center" wrapText="1"/>
    </xf>
    <xf numFmtId="0" fontId="4" fillId="0" borderId="1" xfId="0" applyFont="1" applyBorder="1" applyAlignment="1" applyProtection="1">
      <alignment horizontal="center" vertical="center"/>
      <protection locked="0"/>
    </xf>
    <xf numFmtId="9" fontId="0" fillId="0" borderId="1" xfId="0" applyNumberFormat="1" applyBorder="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9" fontId="0" fillId="0" borderId="1" xfId="0" applyNumberFormat="1" applyBorder="1" applyAlignment="1">
      <alignment horizontal="right"/>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15" fontId="4" fillId="0" borderId="0" xfId="0" applyNumberFormat="1" applyFont="1" applyAlignment="1" applyProtection="1">
      <alignment vertical="center"/>
      <protection locked="0"/>
    </xf>
    <xf numFmtId="0" fontId="4" fillId="0" borderId="9"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4" fillId="0" borderId="32" xfId="0" applyFont="1" applyBorder="1" applyAlignment="1" applyProtection="1">
      <alignment vertical="center"/>
      <protection locked="0"/>
    </xf>
    <xf numFmtId="0" fontId="4" fillId="0" borderId="4" xfId="0" applyFont="1" applyBorder="1" applyAlignment="1" applyProtection="1">
      <alignment vertical="center"/>
      <protection locked="0"/>
    </xf>
    <xf numFmtId="0" fontId="5" fillId="0" borderId="0" xfId="0" applyFont="1" applyAlignment="1">
      <alignment horizontal="right" vertical="center"/>
    </xf>
    <xf numFmtId="0" fontId="5" fillId="0" borderId="6" xfId="0" applyFont="1" applyBorder="1" applyAlignment="1">
      <alignment horizontal="right" vertical="center"/>
    </xf>
    <xf numFmtId="0" fontId="6" fillId="0" borderId="1" xfId="0" applyFont="1" applyBorder="1" applyAlignment="1">
      <alignment wrapText="1"/>
    </xf>
    <xf numFmtId="0" fontId="5" fillId="0" borderId="12" xfId="0" applyFont="1" applyBorder="1" applyAlignment="1" applyProtection="1">
      <alignment vertical="center"/>
      <protection locked="0"/>
    </xf>
    <xf numFmtId="0" fontId="0" fillId="0" borderId="6" xfId="0" applyBorder="1" applyAlignment="1">
      <alignment vertical="center"/>
    </xf>
    <xf numFmtId="0" fontId="2" fillId="0" borderId="6" xfId="0" applyFont="1" applyBorder="1" applyAlignment="1">
      <alignment horizontal="right" vertical="center"/>
    </xf>
    <xf numFmtId="0" fontId="0" fillId="0" borderId="0" xfId="0" applyAlignment="1">
      <alignment vertical="center"/>
    </xf>
    <xf numFmtId="0" fontId="5" fillId="0" borderId="0" xfId="0" applyFont="1" applyAlignment="1">
      <alignment vertical="center"/>
    </xf>
    <xf numFmtId="0" fontId="12" fillId="0" borderId="0" xfId="0" applyFont="1"/>
    <xf numFmtId="0" fontId="13" fillId="0" borderId="0" xfId="0" applyFont="1"/>
    <xf numFmtId="0" fontId="14" fillId="0" borderId="0" xfId="0" applyFont="1"/>
    <xf numFmtId="0" fontId="0" fillId="6" borderId="40" xfId="0" applyFill="1" applyBorder="1"/>
    <xf numFmtId="0" fontId="0" fillId="6" borderId="0" xfId="0" applyFill="1"/>
    <xf numFmtId="0" fontId="9" fillId="6" borderId="0" xfId="0" applyFont="1" applyFill="1" applyAlignment="1">
      <alignment vertical="center" wrapText="1"/>
    </xf>
    <xf numFmtId="0" fontId="5" fillId="0" borderId="25" xfId="0" applyFont="1" applyBorder="1" applyAlignment="1">
      <alignment horizontal="center" vertical="center"/>
    </xf>
    <xf numFmtId="0" fontId="5" fillId="0" borderId="24" xfId="0" applyFont="1" applyBorder="1" applyAlignment="1">
      <alignment horizontal="center" vertical="center" wrapText="1"/>
    </xf>
    <xf numFmtId="0" fontId="5" fillId="0" borderId="10" xfId="0" applyFont="1" applyBorder="1" applyAlignment="1">
      <alignment horizontal="left" vertical="center"/>
    </xf>
    <xf numFmtId="0" fontId="4" fillId="0" borderId="23" xfId="0" applyFont="1" applyBorder="1" applyAlignment="1" applyProtection="1">
      <alignment horizontal="left" vertical="center"/>
      <protection locked="0"/>
    </xf>
    <xf numFmtId="49" fontId="4" fillId="0" borderId="24" xfId="0" applyNumberFormat="1"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4" fillId="0" borderId="27" xfId="0"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0" fontId="4" fillId="0" borderId="4" xfId="0" applyFont="1" applyBorder="1" applyAlignment="1" applyProtection="1">
      <alignment horizontal="center" vertical="center"/>
      <protection locked="0"/>
    </xf>
    <xf numFmtId="0" fontId="5" fillId="2" borderId="19" xfId="0" applyFont="1" applyFill="1" applyBorder="1" applyAlignment="1" applyProtection="1">
      <alignment vertical="center" wrapText="1"/>
      <protection locked="0"/>
    </xf>
    <xf numFmtId="0" fontId="2" fillId="2" borderId="0" xfId="0" applyFont="1" applyFill="1" applyAlignment="1">
      <alignment horizontal="center" vertical="center"/>
    </xf>
    <xf numFmtId="0" fontId="5" fillId="7" borderId="0" xfId="0" applyFont="1" applyFill="1" applyAlignment="1">
      <alignment horizontal="right"/>
    </xf>
    <xf numFmtId="0" fontId="15" fillId="0" borderId="1" xfId="0" applyFont="1" applyBorder="1" applyAlignment="1">
      <alignment horizontal="center"/>
    </xf>
    <xf numFmtId="9" fontId="15" fillId="0" borderId="1" xfId="0" applyNumberFormat="1" applyFont="1" applyBorder="1" applyAlignment="1">
      <alignment horizontal="center"/>
    </xf>
    <xf numFmtId="0" fontId="16" fillId="0" borderId="1" xfId="0" applyFont="1" applyBorder="1"/>
    <xf numFmtId="0" fontId="16" fillId="0" borderId="1" xfId="0" applyFont="1" applyBorder="1" applyAlignment="1">
      <alignment horizontal="center"/>
    </xf>
    <xf numFmtId="0" fontId="15" fillId="7" borderId="0" xfId="3" applyFill="1"/>
    <xf numFmtId="0" fontId="9" fillId="8" borderId="8" xfId="3" applyFont="1" applyFill="1" applyBorder="1"/>
    <xf numFmtId="0" fontId="9" fillId="8" borderId="0" xfId="3" applyFont="1" applyFill="1"/>
    <xf numFmtId="0" fontId="9" fillId="8" borderId="9" xfId="3" applyFont="1" applyFill="1" applyBorder="1"/>
    <xf numFmtId="0" fontId="15" fillId="8" borderId="0" xfId="3" applyFill="1"/>
    <xf numFmtId="0" fontId="9" fillId="7" borderId="8" xfId="3" applyFont="1" applyFill="1" applyBorder="1" applyAlignment="1">
      <alignment horizontal="justify" vertical="center"/>
    </xf>
    <xf numFmtId="0" fontId="9" fillId="7" borderId="0" xfId="3" applyFont="1" applyFill="1"/>
    <xf numFmtId="0" fontId="9" fillId="7" borderId="9" xfId="3" applyFont="1" applyFill="1" applyBorder="1"/>
    <xf numFmtId="0" fontId="15" fillId="0" borderId="0" xfId="3"/>
    <xf numFmtId="0" fontId="17" fillId="7" borderId="8" xfId="3" applyFont="1" applyFill="1" applyBorder="1" applyAlignment="1">
      <alignment vertical="center"/>
    </xf>
    <xf numFmtId="0" fontId="24" fillId="9" borderId="8" xfId="4" applyFont="1" applyFill="1" applyBorder="1" applyAlignment="1">
      <alignment horizontal="left" vertical="top"/>
    </xf>
    <xf numFmtId="0" fontId="24" fillId="9" borderId="0" xfId="4" applyFont="1" applyFill="1" applyBorder="1" applyAlignment="1">
      <alignment horizontal="left" vertical="top"/>
    </xf>
    <xf numFmtId="0" fontId="24" fillId="9" borderId="9" xfId="4" applyFont="1" applyFill="1" applyBorder="1" applyAlignment="1">
      <alignment horizontal="left" vertical="top"/>
    </xf>
    <xf numFmtId="0" fontId="25" fillId="7" borderId="0" xfId="3" applyFont="1" applyFill="1"/>
    <xf numFmtId="0" fontId="25" fillId="0" borderId="0" xfId="3" applyFont="1"/>
    <xf numFmtId="0" fontId="17" fillId="7" borderId="8" xfId="3" applyFont="1" applyFill="1" applyBorder="1" applyAlignment="1">
      <alignment horizontal="justify" vertical="center"/>
    </xf>
    <xf numFmtId="0" fontId="17" fillId="9" borderId="8" xfId="3" applyFont="1" applyFill="1" applyBorder="1" applyAlignment="1">
      <alignment horizontal="left" vertical="top"/>
    </xf>
    <xf numFmtId="0" fontId="17" fillId="9" borderId="0" xfId="3" applyFont="1" applyFill="1" applyAlignment="1">
      <alignment horizontal="left" vertical="top"/>
    </xf>
    <xf numFmtId="0" fontId="17" fillId="9" borderId="9" xfId="3" applyFont="1" applyFill="1" applyBorder="1" applyAlignment="1">
      <alignment horizontal="left" vertical="top"/>
    </xf>
    <xf numFmtId="0" fontId="9" fillId="7" borderId="8" xfId="3" applyFont="1" applyFill="1" applyBorder="1" applyAlignment="1">
      <alignment vertical="center"/>
    </xf>
    <xf numFmtId="0" fontId="15" fillId="7" borderId="9" xfId="3" applyFill="1" applyBorder="1"/>
    <xf numFmtId="0" fontId="26" fillId="7" borderId="8" xfId="3" applyFont="1" applyFill="1" applyBorder="1"/>
    <xf numFmtId="0" fontId="26" fillId="7" borderId="0" xfId="3" applyFont="1" applyFill="1"/>
    <xf numFmtId="0" fontId="26" fillId="7" borderId="9" xfId="3" applyFont="1" applyFill="1" applyBorder="1"/>
    <xf numFmtId="0" fontId="4" fillId="0" borderId="19" xfId="0" applyFont="1" applyBorder="1" applyAlignment="1" applyProtection="1">
      <alignment horizontal="left" vertical="center"/>
      <protection locked="0"/>
    </xf>
    <xf numFmtId="0" fontId="18" fillId="9" borderId="8" xfId="3" applyFont="1" applyFill="1" applyBorder="1" applyAlignment="1">
      <alignment horizontal="left" vertical="center" wrapText="1"/>
    </xf>
    <xf numFmtId="0" fontId="18" fillId="9" borderId="0" xfId="3" applyFont="1" applyFill="1" applyAlignment="1">
      <alignment horizontal="left" vertical="center" wrapText="1"/>
    </xf>
    <xf numFmtId="0" fontId="18" fillId="9" borderId="9" xfId="3" applyFont="1" applyFill="1" applyBorder="1" applyAlignment="1">
      <alignment horizontal="left" vertical="center" wrapText="1"/>
    </xf>
    <xf numFmtId="0" fontId="17" fillId="9" borderId="8" xfId="3" applyFont="1" applyFill="1" applyBorder="1" applyAlignment="1">
      <alignment horizontal="left" vertical="center" wrapText="1"/>
    </xf>
    <xf numFmtId="0" fontId="17" fillId="9" borderId="0" xfId="3" applyFont="1" applyFill="1" applyAlignment="1">
      <alignment horizontal="left" vertical="center" wrapText="1"/>
    </xf>
    <xf numFmtId="0" fontId="17" fillId="9" borderId="9" xfId="3" applyFont="1" applyFill="1" applyBorder="1" applyAlignment="1">
      <alignment horizontal="left" vertical="center" wrapText="1"/>
    </xf>
    <xf numFmtId="1" fontId="21" fillId="9" borderId="8" xfId="4" applyNumberFormat="1" applyFont="1" applyFill="1" applyBorder="1" applyAlignment="1">
      <alignment horizontal="left" vertical="center" wrapText="1"/>
    </xf>
    <xf numFmtId="1" fontId="21" fillId="9" borderId="0" xfId="4" applyNumberFormat="1" applyFont="1" applyFill="1" applyBorder="1" applyAlignment="1">
      <alignment horizontal="left" vertical="center" wrapText="1"/>
    </xf>
    <xf numFmtId="1" fontId="21" fillId="9" borderId="9" xfId="4" applyNumberFormat="1" applyFont="1" applyFill="1" applyBorder="1" applyAlignment="1">
      <alignment horizontal="left" vertical="center" wrapText="1"/>
    </xf>
    <xf numFmtId="0" fontId="9" fillId="7" borderId="5" xfId="3" applyFont="1" applyFill="1" applyBorder="1" applyAlignment="1">
      <alignment horizontal="center"/>
    </xf>
    <xf numFmtId="0" fontId="9" fillId="7" borderId="6" xfId="3" applyFont="1" applyFill="1" applyBorder="1" applyAlignment="1">
      <alignment horizontal="center"/>
    </xf>
    <xf numFmtId="0" fontId="9" fillId="7" borderId="8" xfId="3" applyFont="1" applyFill="1" applyBorder="1" applyAlignment="1">
      <alignment horizontal="center"/>
    </xf>
    <xf numFmtId="0" fontId="9" fillId="7" borderId="0" xfId="3" applyFont="1" applyFill="1" applyAlignment="1">
      <alignment horizontal="center"/>
    </xf>
    <xf numFmtId="0" fontId="17" fillId="7" borderId="6" xfId="3" applyFont="1" applyFill="1" applyBorder="1" applyAlignment="1">
      <alignment horizontal="center" wrapText="1"/>
    </xf>
    <xf numFmtId="0" fontId="17" fillId="7" borderId="7" xfId="3" applyFont="1" applyFill="1" applyBorder="1" applyAlignment="1">
      <alignment horizontal="center" wrapText="1"/>
    </xf>
    <xf numFmtId="0" fontId="17" fillId="7" borderId="0" xfId="3" applyFont="1" applyFill="1" applyAlignment="1">
      <alignment horizontal="center" wrapText="1"/>
    </xf>
    <xf numFmtId="0" fontId="17" fillId="7" borderId="9" xfId="3" applyFont="1" applyFill="1" applyBorder="1" applyAlignment="1">
      <alignment horizontal="center" wrapText="1"/>
    </xf>
    <xf numFmtId="0" fontId="20" fillId="9" borderId="8" xfId="3" applyFont="1" applyFill="1" applyBorder="1" applyAlignment="1">
      <alignment horizontal="left" vertical="center" wrapText="1"/>
    </xf>
    <xf numFmtId="0" fontId="18" fillId="9" borderId="8" xfId="3" applyFont="1" applyFill="1" applyBorder="1" applyAlignment="1">
      <alignment horizontal="left" vertical="center"/>
    </xf>
    <xf numFmtId="0" fontId="18" fillId="9" borderId="0" xfId="3" applyFont="1" applyFill="1" applyAlignment="1">
      <alignment horizontal="left" vertical="center"/>
    </xf>
    <xf numFmtId="0" fontId="18" fillId="9" borderId="9" xfId="3" applyFont="1" applyFill="1" applyBorder="1" applyAlignment="1">
      <alignment horizontal="left" vertical="center"/>
    </xf>
    <xf numFmtId="0" fontId="9" fillId="9" borderId="1" xfId="3" applyFont="1" applyFill="1" applyBorder="1" applyAlignment="1">
      <alignment horizontal="center" vertical="center" wrapText="1"/>
    </xf>
    <xf numFmtId="0" fontId="9" fillId="9" borderId="14" xfId="3" applyFont="1" applyFill="1" applyBorder="1" applyAlignment="1">
      <alignment horizontal="center" vertical="center" wrapText="1"/>
    </xf>
    <xf numFmtId="0" fontId="17" fillId="10" borderId="13" xfId="3" applyFont="1" applyFill="1" applyBorder="1" applyAlignment="1">
      <alignment horizontal="center" vertical="center" wrapText="1"/>
    </xf>
    <xf numFmtId="0" fontId="17" fillId="10" borderId="1" xfId="3" applyFont="1" applyFill="1" applyBorder="1" applyAlignment="1">
      <alignment horizontal="center" vertical="center" wrapText="1"/>
    </xf>
    <xf numFmtId="0" fontId="9" fillId="10" borderId="1" xfId="3" applyFont="1" applyFill="1" applyBorder="1" applyAlignment="1">
      <alignment horizontal="center" vertical="center" wrapText="1"/>
    </xf>
    <xf numFmtId="0" fontId="9" fillId="10" borderId="14" xfId="3" applyFont="1" applyFill="1" applyBorder="1" applyAlignment="1">
      <alignment horizontal="center" vertical="center" wrapText="1"/>
    </xf>
    <xf numFmtId="0" fontId="24" fillId="9" borderId="8" xfId="4" applyFont="1" applyFill="1" applyBorder="1" applyAlignment="1">
      <alignment horizontal="left" vertical="top"/>
    </xf>
    <xf numFmtId="0" fontId="24" fillId="9" borderId="0" xfId="4" applyFont="1" applyFill="1" applyBorder="1" applyAlignment="1">
      <alignment horizontal="left" vertical="top"/>
    </xf>
    <xf numFmtId="0" fontId="24" fillId="9" borderId="9" xfId="4" applyFont="1" applyFill="1" applyBorder="1" applyAlignment="1">
      <alignment horizontal="left" vertical="top"/>
    </xf>
    <xf numFmtId="0" fontId="24" fillId="9" borderId="8" xfId="4" applyFont="1" applyFill="1" applyBorder="1" applyAlignment="1">
      <alignment horizontal="left" vertical="top" wrapText="1"/>
    </xf>
    <xf numFmtId="0" fontId="24" fillId="9" borderId="0" xfId="4" applyFont="1" applyFill="1" applyBorder="1" applyAlignment="1">
      <alignment horizontal="left" vertical="top" wrapText="1"/>
    </xf>
    <xf numFmtId="0" fontId="24" fillId="9" borderId="9" xfId="4" applyFont="1" applyFill="1" applyBorder="1" applyAlignment="1">
      <alignment horizontal="left" vertical="top" wrapText="1"/>
    </xf>
    <xf numFmtId="0" fontId="17" fillId="9" borderId="8" xfId="3" applyFont="1" applyFill="1" applyBorder="1" applyAlignment="1">
      <alignment horizontal="left" vertical="top"/>
    </xf>
    <xf numFmtId="0" fontId="17" fillId="9" borderId="0" xfId="3" applyFont="1" applyFill="1" applyAlignment="1">
      <alignment horizontal="left" vertical="top"/>
    </xf>
    <xf numFmtId="0" fontId="17" fillId="9" borderId="9" xfId="3" applyFont="1" applyFill="1" applyBorder="1" applyAlignment="1">
      <alignment horizontal="left" vertical="top"/>
    </xf>
    <xf numFmtId="0" fontId="17" fillId="9" borderId="10" xfId="3" applyFont="1" applyFill="1" applyBorder="1" applyAlignment="1">
      <alignment horizontal="center" vertical="center"/>
    </xf>
    <xf numFmtId="0" fontId="17" fillId="9" borderId="11" xfId="3" applyFont="1" applyFill="1" applyBorder="1" applyAlignment="1">
      <alignment horizontal="center" vertical="center"/>
    </xf>
    <xf numFmtId="0" fontId="17" fillId="9" borderId="11" xfId="3" applyFont="1" applyFill="1" applyBorder="1" applyAlignment="1">
      <alignment horizontal="center"/>
    </xf>
    <xf numFmtId="0" fontId="17" fillId="9" borderId="12" xfId="3" applyFont="1" applyFill="1" applyBorder="1" applyAlignment="1">
      <alignment horizontal="center"/>
    </xf>
    <xf numFmtId="0" fontId="17" fillId="9" borderId="13" xfId="3" applyFont="1" applyFill="1" applyBorder="1" applyAlignment="1">
      <alignment horizontal="center" vertical="center" wrapText="1"/>
    </xf>
    <xf numFmtId="0" fontId="17" fillId="9" borderId="1" xfId="3" applyFont="1" applyFill="1" applyBorder="1" applyAlignment="1">
      <alignment horizontal="center" vertical="center" wrapText="1"/>
    </xf>
    <xf numFmtId="0" fontId="9" fillId="9" borderId="20" xfId="3" applyFont="1" applyFill="1" applyBorder="1" applyAlignment="1">
      <alignment horizontal="left" vertical="top" wrapText="1"/>
    </xf>
    <xf numFmtId="0" fontId="9" fillId="9" borderId="21" xfId="3" applyFont="1" applyFill="1" applyBorder="1" applyAlignment="1">
      <alignment horizontal="left" vertical="top"/>
    </xf>
    <xf numFmtId="0" fontId="9" fillId="9" borderId="22" xfId="3" applyFont="1" applyFill="1" applyBorder="1" applyAlignment="1">
      <alignment horizontal="left" vertical="top"/>
    </xf>
    <xf numFmtId="0" fontId="9" fillId="9" borderId="8" xfId="3" applyFont="1" applyFill="1" applyBorder="1" applyAlignment="1">
      <alignment horizontal="left" vertical="top" wrapText="1"/>
    </xf>
    <xf numFmtId="0" fontId="9" fillId="9" borderId="0" xfId="3" applyFont="1" applyFill="1" applyAlignment="1">
      <alignment horizontal="left" vertical="top" wrapText="1"/>
    </xf>
    <xf numFmtId="0" fontId="9" fillId="9" borderId="9" xfId="3" applyFont="1" applyFill="1" applyBorder="1" applyAlignment="1">
      <alignment horizontal="left" vertical="top" wrapText="1"/>
    </xf>
    <xf numFmtId="0" fontId="21" fillId="9" borderId="8" xfId="4" applyFont="1" applyFill="1" applyBorder="1" applyAlignment="1">
      <alignment horizontal="left" vertical="top" wrapText="1"/>
    </xf>
    <xf numFmtId="0" fontId="21" fillId="9" borderId="0" xfId="4" applyFont="1" applyFill="1" applyBorder="1" applyAlignment="1">
      <alignment horizontal="left" vertical="top" wrapText="1"/>
    </xf>
    <xf numFmtId="0" fontId="21" fillId="9" borderId="9" xfId="4" applyFont="1" applyFill="1" applyBorder="1" applyAlignment="1">
      <alignment horizontal="left" vertical="top" wrapText="1"/>
    </xf>
    <xf numFmtId="0" fontId="9" fillId="9" borderId="2" xfId="3" applyFont="1" applyFill="1" applyBorder="1" applyAlignment="1">
      <alignment horizontal="center" vertical="center" wrapText="1"/>
    </xf>
    <xf numFmtId="0" fontId="9" fillId="9" borderId="27" xfId="3" applyFont="1" applyFill="1" applyBorder="1" applyAlignment="1">
      <alignment horizontal="center" vertical="center" wrapText="1"/>
    </xf>
    <xf numFmtId="0" fontId="17" fillId="10" borderId="47" xfId="3" applyFont="1" applyFill="1" applyBorder="1" applyAlignment="1">
      <alignment horizontal="center" vertical="center" wrapText="1"/>
    </xf>
    <xf numFmtId="0" fontId="17" fillId="10" borderId="43" xfId="3" applyFont="1" applyFill="1" applyBorder="1" applyAlignment="1">
      <alignment horizontal="center" vertical="center" wrapText="1"/>
    </xf>
    <xf numFmtId="0" fontId="11" fillId="0" borderId="0" xfId="0" applyFont="1" applyAlignment="1">
      <alignment horizontal="center" vertical="center"/>
    </xf>
    <xf numFmtId="0" fontId="15" fillId="0" borderId="1" xfId="0" applyFont="1" applyBorder="1"/>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5" fillId="0" borderId="39" xfId="0" applyFont="1" applyBorder="1" applyAlignment="1">
      <alignment horizontal="right" vertical="center"/>
    </xf>
    <xf numFmtId="0" fontId="5" fillId="0" borderId="38" xfId="0" applyFont="1" applyBorder="1" applyAlignment="1">
      <alignment horizontal="right" vertical="center"/>
    </xf>
    <xf numFmtId="0" fontId="4" fillId="0" borderId="8" xfId="0" applyFont="1" applyBorder="1" applyAlignment="1">
      <alignment horizontal="right" vertical="center"/>
    </xf>
    <xf numFmtId="0" fontId="4" fillId="0" borderId="35" xfId="0" applyFont="1" applyBorder="1" applyAlignment="1">
      <alignment horizontal="right" vertical="center"/>
    </xf>
    <xf numFmtId="0" fontId="4" fillId="0" borderId="36" xfId="0" applyFont="1" applyBorder="1" applyAlignment="1">
      <alignment horizontal="right" vertical="center"/>
    </xf>
    <xf numFmtId="0" fontId="4" fillId="0" borderId="37" xfId="0" applyFont="1" applyBorder="1" applyAlignment="1">
      <alignment horizontal="right" vertical="center"/>
    </xf>
    <xf numFmtId="0" fontId="5" fillId="0" borderId="8" xfId="0" applyFont="1" applyBorder="1" applyAlignment="1">
      <alignment horizontal="right" vertical="center"/>
    </xf>
    <xf numFmtId="0" fontId="5" fillId="0" borderId="9" xfId="0" applyFont="1" applyBorder="1" applyAlignment="1">
      <alignment horizontal="right" vertical="center"/>
    </xf>
    <xf numFmtId="0" fontId="5" fillId="0" borderId="20" xfId="0" applyFont="1" applyBorder="1" applyAlignment="1">
      <alignment horizontal="right" vertical="center"/>
    </xf>
    <xf numFmtId="0" fontId="5" fillId="0" borderId="22" xfId="0" applyFont="1" applyBorder="1" applyAlignment="1">
      <alignment horizontal="right" vertical="center"/>
    </xf>
    <xf numFmtId="0" fontId="5" fillId="0" borderId="5" xfId="0" applyFont="1" applyBorder="1" applyAlignment="1">
      <alignment horizontal="right" vertical="center"/>
    </xf>
    <xf numFmtId="0" fontId="5" fillId="0" borderId="7" xfId="0" applyFont="1" applyBorder="1" applyAlignment="1">
      <alignment horizontal="right" vertical="center"/>
    </xf>
    <xf numFmtId="0" fontId="0" fillId="0" borderId="8" xfId="0" applyBorder="1" applyAlignment="1">
      <alignment horizontal="center"/>
    </xf>
    <xf numFmtId="0" fontId="0" fillId="0" borderId="9"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15" fillId="0" borderId="1" xfId="0" applyFont="1" applyBorder="1" applyAlignment="1">
      <alignment vertical="center"/>
    </xf>
    <xf numFmtId="0" fontId="4" fillId="0" borderId="32" xfId="0" applyFont="1" applyBorder="1" applyAlignment="1" applyProtection="1">
      <alignment horizontal="center" wrapText="1"/>
      <protection locked="0"/>
    </xf>
    <xf numFmtId="0" fontId="4" fillId="0" borderId="30" xfId="0" applyFont="1" applyBorder="1" applyAlignment="1" applyProtection="1">
      <alignment horizontal="center" wrapText="1"/>
      <protection locked="0"/>
    </xf>
    <xf numFmtId="0" fontId="5" fillId="0" borderId="10" xfId="0" applyFont="1" applyBorder="1" applyAlignment="1">
      <alignment horizontal="center" vertical="center" wrapText="1"/>
    </xf>
    <xf numFmtId="0" fontId="5" fillId="0" borderId="31" xfId="0" applyFont="1" applyBorder="1" applyAlignment="1">
      <alignment horizontal="center" vertical="center" wrapText="1"/>
    </xf>
    <xf numFmtId="0" fontId="4" fillId="0" borderId="28"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4" fillId="0" borderId="2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4" xfId="0" applyFont="1" applyBorder="1" applyAlignment="1" applyProtection="1">
      <alignment horizontal="center" wrapText="1"/>
      <protection locked="0"/>
    </xf>
    <xf numFmtId="0" fontId="4" fillId="0" borderId="27" xfId="0" applyFont="1" applyBorder="1" applyAlignment="1" applyProtection="1">
      <alignment horizontal="center" wrapText="1"/>
      <protection locked="0"/>
    </xf>
    <xf numFmtId="0" fontId="5" fillId="0" borderId="0" xfId="0" applyFont="1" applyAlignment="1">
      <alignment horizontal="right" vertical="center"/>
    </xf>
    <xf numFmtId="0" fontId="5" fillId="2" borderId="33" xfId="0" applyFont="1" applyFill="1" applyBorder="1" applyAlignment="1">
      <alignment horizontal="right" vertical="center" wrapText="1"/>
    </xf>
    <xf numFmtId="0" fontId="5" fillId="2" borderId="34" xfId="0" applyFont="1" applyFill="1" applyBorder="1" applyAlignment="1">
      <alignment horizontal="right" vertical="center" wrapText="1"/>
    </xf>
    <xf numFmtId="0" fontId="5" fillId="0" borderId="6" xfId="0" applyFont="1" applyBorder="1" applyAlignment="1">
      <alignment horizontal="right" vertical="center"/>
    </xf>
    <xf numFmtId="0" fontId="4" fillId="0" borderId="23"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0" fillId="0" borderId="8" xfId="0" applyBorder="1" applyAlignment="1">
      <alignment horizontal="center" vertical="center"/>
    </xf>
    <xf numFmtId="0" fontId="0" fillId="0" borderId="0" xfId="0" applyAlignment="1">
      <alignment horizontal="center" vertical="center"/>
    </xf>
    <xf numFmtId="0" fontId="5" fillId="2" borderId="33" xfId="0" applyFont="1" applyFill="1" applyBorder="1" applyAlignment="1" applyProtection="1">
      <alignment horizontal="center" vertical="center" wrapText="1"/>
      <protection locked="0"/>
    </xf>
    <xf numFmtId="0" fontId="5" fillId="2" borderId="44" xfId="0" applyFont="1" applyFill="1" applyBorder="1" applyAlignment="1" applyProtection="1">
      <alignment horizontal="center" vertical="center" wrapText="1"/>
      <protection locked="0"/>
    </xf>
    <xf numFmtId="0" fontId="5" fillId="2" borderId="44" xfId="0" applyFont="1" applyFill="1" applyBorder="1" applyAlignment="1" applyProtection="1">
      <alignment horizontal="right" vertical="center"/>
      <protection locked="0"/>
    </xf>
    <xf numFmtId="0" fontId="5" fillId="2" borderId="45" xfId="0" applyFont="1" applyFill="1" applyBorder="1" applyAlignment="1" applyProtection="1">
      <alignment horizontal="right" vertical="center"/>
      <protection locked="0"/>
    </xf>
    <xf numFmtId="0" fontId="5" fillId="0" borderId="33"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33" xfId="2" applyFont="1" applyBorder="1" applyAlignment="1" applyProtection="1">
      <alignment horizontal="center" vertical="center"/>
      <protection locked="0"/>
    </xf>
    <xf numFmtId="0" fontId="5" fillId="0" borderId="44" xfId="2" applyFont="1" applyBorder="1" applyAlignment="1" applyProtection="1">
      <alignment horizontal="center" vertical="center"/>
      <protection locked="0"/>
    </xf>
    <xf numFmtId="0" fontId="5" fillId="0" borderId="45" xfId="2"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10" fillId="6" borderId="48" xfId="0" applyFont="1" applyFill="1" applyBorder="1" applyAlignment="1">
      <alignment horizontal="center" vertical="center" wrapText="1"/>
    </xf>
    <xf numFmtId="0" fontId="10" fillId="6" borderId="49" xfId="0" applyFont="1" applyFill="1" applyBorder="1" applyAlignment="1">
      <alignment horizontal="center" vertical="center" wrapText="1"/>
    </xf>
    <xf numFmtId="0" fontId="10" fillId="6" borderId="38" xfId="0" applyFont="1" applyFill="1" applyBorder="1" applyAlignment="1">
      <alignment horizontal="center" vertical="center" wrapText="1"/>
    </xf>
    <xf numFmtId="0" fontId="10" fillId="6" borderId="40"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6" borderId="35" xfId="0" applyFont="1" applyFill="1" applyBorder="1" applyAlignment="1">
      <alignment horizontal="center" vertical="center" wrapText="1"/>
    </xf>
    <xf numFmtId="0" fontId="10" fillId="6" borderId="50"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51" xfId="0" applyFont="1" applyFill="1" applyBorder="1" applyAlignment="1">
      <alignment horizontal="center" vertical="center" wrapText="1"/>
    </xf>
  </cellXfs>
  <cellStyles count="5">
    <cellStyle name="Hipervínculo" xfId="2" builtinId="8"/>
    <cellStyle name="Hipervínculo 2" xfId="4" xr:uid="{50C8BC30-E5DD-48CE-B949-18556DB9C48C}"/>
    <cellStyle name="Normal" xfId="0" builtinId="0"/>
    <cellStyle name="Normal 2" xfId="3" xr:uid="{54F05C7D-38EC-4274-B872-222BE76AFB92}"/>
    <cellStyle name="Porcentaje" xfId="1" builtinId="5"/>
  </cellStyles>
  <dxfs count="18">
    <dxf>
      <fill>
        <patternFill>
          <bgColor theme="8" tint="0.39994506668294322"/>
        </patternFill>
      </fill>
    </dxf>
    <dxf>
      <font>
        <color auto="1"/>
      </font>
      <fill>
        <patternFill>
          <bgColor theme="9"/>
        </patternFill>
      </fill>
    </dxf>
    <dxf>
      <fill>
        <patternFill>
          <bgColor rgb="FFFF6600"/>
        </patternFill>
      </fill>
    </dxf>
    <dxf>
      <fill>
        <patternFill>
          <bgColor rgb="FFFF0000"/>
        </patternFill>
      </fill>
    </dxf>
    <dxf>
      <fill>
        <patternFill>
          <bgColor theme="1" tint="0.499984740745262"/>
        </patternFill>
      </fill>
    </dxf>
    <dxf>
      <fill>
        <patternFill>
          <bgColor theme="1" tint="0.499984740745262"/>
        </patternFill>
      </fill>
    </dxf>
    <dxf>
      <font>
        <color auto="1"/>
      </font>
      <fill>
        <patternFill>
          <bgColor rgb="FFEF662F"/>
        </patternFill>
      </fill>
    </dxf>
    <dxf>
      <fill>
        <patternFill>
          <bgColor rgb="FFFF0000"/>
        </patternFill>
      </fill>
    </dxf>
    <dxf>
      <fill>
        <patternFill>
          <bgColor rgb="FFFFFF00"/>
        </patternFill>
      </fill>
    </dxf>
    <dxf>
      <fill>
        <patternFill>
          <bgColor theme="9"/>
        </patternFill>
      </fill>
    </dxf>
    <dxf>
      <font>
        <color auto="1"/>
      </font>
      <fill>
        <patternFill>
          <bgColor rgb="FFEF662F"/>
        </patternFill>
      </fill>
    </dxf>
    <dxf>
      <fill>
        <patternFill>
          <bgColor rgb="FFFF0000"/>
        </patternFill>
      </fill>
    </dxf>
    <dxf>
      <fill>
        <patternFill>
          <bgColor rgb="FFFFFF00"/>
        </patternFill>
      </fill>
    </dxf>
    <dxf>
      <fill>
        <patternFill>
          <bgColor theme="9"/>
        </patternFill>
      </fill>
    </dxf>
    <dxf>
      <font>
        <color auto="1"/>
      </font>
      <fill>
        <patternFill>
          <bgColor rgb="FFEF662F"/>
        </patternFill>
      </fill>
    </dxf>
    <dxf>
      <fill>
        <patternFill>
          <bgColor rgb="FFFF0000"/>
        </patternFill>
      </fill>
    </dxf>
    <dxf>
      <fill>
        <patternFill>
          <bgColor rgb="FFFFFF00"/>
        </patternFill>
      </fill>
    </dxf>
    <dxf>
      <fill>
        <patternFill>
          <bgColor theme="9"/>
        </patternFill>
      </fill>
    </dxf>
  </dxfs>
  <tableStyles count="0" defaultTableStyle="TableStyleMedium2" defaultPivotStyle="PivotStyleLight16"/>
  <colors>
    <mruColors>
      <color rgb="FFFF2929"/>
      <color rgb="FFFF6600"/>
      <color rgb="FFEF66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bg2">
                    <a:lumMod val="50000"/>
                  </a:schemeClr>
                </a:solidFill>
                <a:latin typeface="+mn-lt"/>
                <a:ea typeface="+mn-ea"/>
                <a:cs typeface="+mn-cs"/>
              </a:defRPr>
            </a:pPr>
            <a:r>
              <a:rPr lang="es-CO">
                <a:solidFill>
                  <a:schemeClr val="bg2">
                    <a:lumMod val="50000"/>
                  </a:schemeClr>
                </a:solidFill>
              </a:rPr>
              <a:t>Líneas Meta de Implementación</a:t>
            </a:r>
          </a:p>
        </c:rich>
      </c:tx>
      <c:overlay val="0"/>
      <c:spPr>
        <a:noFill/>
        <a:ln>
          <a:noFill/>
        </a:ln>
        <a:effectLst/>
      </c:spPr>
    </c:title>
    <c:autoTitleDeleted val="0"/>
    <c:plotArea>
      <c:layout>
        <c:manualLayout>
          <c:layoutTarget val="inner"/>
          <c:xMode val="edge"/>
          <c:yMode val="edge"/>
          <c:x val="7.4949996202243213E-2"/>
          <c:y val="0.13818943002495057"/>
          <c:w val="0.75356018600568819"/>
          <c:h val="0.70402695959301387"/>
        </c:manualLayout>
      </c:layout>
      <c:barChart>
        <c:barDir val="col"/>
        <c:grouping val="clustered"/>
        <c:varyColors val="0"/>
        <c:ser>
          <c:idx val="0"/>
          <c:order val="0"/>
          <c:tx>
            <c:strRef>
              <c:f>'Diagrama 1'!$A$16</c:f>
              <c:strCache>
                <c:ptCount val="1"/>
                <c:pt idx="0">
                  <c:v>Críticos</c:v>
                </c:pt>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1-529E-4941-BE8C-92E52613228A}"/>
              </c:ext>
            </c:extLst>
          </c:dPt>
          <c:cat>
            <c:strRef>
              <c:f>'Diagrama 1'!$B$15</c:f>
              <c:strCache>
                <c:ptCount val="1"/>
                <c:pt idx="0">
                  <c:v>Logro alcanzado</c:v>
                </c:pt>
              </c:strCache>
            </c:strRef>
          </c:cat>
          <c:val>
            <c:numRef>
              <c:f>'Diagrama 1'!$B$16</c:f>
              <c:numCache>
                <c:formatCode>0%</c:formatCode>
                <c:ptCount val="1"/>
                <c:pt idx="0">
                  <c:v>0.72</c:v>
                </c:pt>
              </c:numCache>
            </c:numRef>
          </c:val>
          <c:extLst>
            <c:ext xmlns:c16="http://schemas.microsoft.com/office/drawing/2014/chart" uri="{C3380CC4-5D6E-409C-BE32-E72D297353CC}">
              <c16:uniqueId val="{00000000-3994-4578-9BD9-9EADA7127F57}"/>
            </c:ext>
          </c:extLst>
        </c:ser>
        <c:ser>
          <c:idx val="1"/>
          <c:order val="1"/>
          <c:tx>
            <c:strRef>
              <c:f>'Diagrama 1'!$A$17</c:f>
              <c:strCache>
                <c:ptCount val="1"/>
                <c:pt idx="0">
                  <c:v>Mayores</c:v>
                </c:pt>
              </c:strCache>
            </c:strRef>
          </c:tx>
          <c:spPr>
            <a:solidFill>
              <a:schemeClr val="accent2"/>
            </a:solidFill>
            <a:ln>
              <a:noFill/>
            </a:ln>
            <a:effectLst/>
          </c:spPr>
          <c:invertIfNegative val="0"/>
          <c:cat>
            <c:strRef>
              <c:f>'Diagrama 1'!$B$15</c:f>
              <c:strCache>
                <c:ptCount val="1"/>
                <c:pt idx="0">
                  <c:v>Logro alcanzado</c:v>
                </c:pt>
              </c:strCache>
            </c:strRef>
          </c:cat>
          <c:val>
            <c:numRef>
              <c:f>'Diagrama 1'!$B$17</c:f>
              <c:numCache>
                <c:formatCode>0%</c:formatCode>
                <c:ptCount val="1"/>
                <c:pt idx="0">
                  <c:v>0.24</c:v>
                </c:pt>
              </c:numCache>
            </c:numRef>
          </c:val>
          <c:extLst>
            <c:ext xmlns:c16="http://schemas.microsoft.com/office/drawing/2014/chart" uri="{C3380CC4-5D6E-409C-BE32-E72D297353CC}">
              <c16:uniqueId val="{00000001-3994-4578-9BD9-9EADA7127F57}"/>
            </c:ext>
          </c:extLst>
        </c:ser>
        <c:ser>
          <c:idx val="2"/>
          <c:order val="2"/>
          <c:tx>
            <c:strRef>
              <c:f>'Diagrama 1'!$A$18</c:f>
              <c:strCache>
                <c:ptCount val="1"/>
                <c:pt idx="0">
                  <c:v>Menores</c:v>
                </c:pt>
              </c:strCache>
            </c:strRef>
          </c:tx>
          <c:spPr>
            <a:solidFill>
              <a:schemeClr val="accent3"/>
            </a:solidFill>
            <a:ln>
              <a:noFill/>
            </a:ln>
            <a:effectLst/>
          </c:spPr>
          <c:invertIfNegative val="0"/>
          <c:cat>
            <c:strRef>
              <c:f>'Diagrama 1'!$B$15</c:f>
              <c:strCache>
                <c:ptCount val="1"/>
                <c:pt idx="0">
                  <c:v>Logro alcanzado</c:v>
                </c:pt>
              </c:strCache>
            </c:strRef>
          </c:cat>
          <c:val>
            <c:numRef>
              <c:f>'Diagrama 1'!$B$18</c:f>
              <c:numCache>
                <c:formatCode>0%</c:formatCode>
                <c:ptCount val="1"/>
                <c:pt idx="0">
                  <c:v>0.04</c:v>
                </c:pt>
              </c:numCache>
            </c:numRef>
          </c:val>
          <c:extLst>
            <c:ext xmlns:c16="http://schemas.microsoft.com/office/drawing/2014/chart" uri="{C3380CC4-5D6E-409C-BE32-E72D297353CC}">
              <c16:uniqueId val="{00000002-3994-4578-9BD9-9EADA7127F57}"/>
            </c:ext>
          </c:extLst>
        </c:ser>
        <c:ser>
          <c:idx val="3"/>
          <c:order val="3"/>
          <c:tx>
            <c:strRef>
              <c:f>'Diagrama 1'!$A$19</c:f>
              <c:strCache>
                <c:ptCount val="1"/>
                <c:pt idx="0">
                  <c:v>Total</c:v>
                </c:pt>
              </c:strCache>
            </c:strRef>
          </c:tx>
          <c:spPr>
            <a:solidFill>
              <a:schemeClr val="accent4"/>
            </a:solidFill>
            <a:ln>
              <a:noFill/>
            </a:ln>
            <a:effectLst/>
          </c:spPr>
          <c:invertIfNegative val="0"/>
          <c:cat>
            <c:strRef>
              <c:f>'Diagrama 1'!$B$15</c:f>
              <c:strCache>
                <c:ptCount val="1"/>
                <c:pt idx="0">
                  <c:v>Logro alcanzado</c:v>
                </c:pt>
              </c:strCache>
            </c:strRef>
          </c:cat>
          <c:val>
            <c:numRef>
              <c:f>'Diagrama 1'!$B$19</c:f>
              <c:numCache>
                <c:formatCode>0%</c:formatCode>
                <c:ptCount val="1"/>
                <c:pt idx="0">
                  <c:v>1</c:v>
                </c:pt>
              </c:numCache>
            </c:numRef>
          </c:val>
          <c:extLst>
            <c:ext xmlns:c16="http://schemas.microsoft.com/office/drawing/2014/chart" uri="{C3380CC4-5D6E-409C-BE32-E72D297353CC}">
              <c16:uniqueId val="{00000001-1D8A-4530-956A-4E76E0ADD59C}"/>
            </c:ext>
          </c:extLst>
        </c:ser>
        <c:dLbls>
          <c:showLegendKey val="0"/>
          <c:showVal val="0"/>
          <c:showCatName val="0"/>
          <c:showSerName val="0"/>
          <c:showPercent val="0"/>
          <c:showBubbleSize val="0"/>
        </c:dLbls>
        <c:gapWidth val="75"/>
        <c:overlap val="-25"/>
        <c:axId val="34984336"/>
        <c:axId val="198386576"/>
      </c:barChart>
      <c:catAx>
        <c:axId val="34984336"/>
        <c:scaling>
          <c:orientation val="minMax"/>
        </c:scaling>
        <c:delete val="1"/>
        <c:axPos val="b"/>
        <c:numFmt formatCode="General" sourceLinked="1"/>
        <c:majorTickMark val="none"/>
        <c:minorTickMark val="none"/>
        <c:tickLblPos val="nextTo"/>
        <c:crossAx val="198386576"/>
        <c:crosses val="autoZero"/>
        <c:auto val="1"/>
        <c:lblAlgn val="ctr"/>
        <c:lblOffset val="100"/>
        <c:noMultiLvlLbl val="0"/>
      </c:catAx>
      <c:valAx>
        <c:axId val="198386576"/>
        <c:scaling>
          <c:orientation val="minMax"/>
          <c:max val="1"/>
        </c:scaling>
        <c:delete val="0"/>
        <c:axPos val="l"/>
        <c:majorGridlines>
          <c:spPr>
            <a:ln w="9525" cap="flat" cmpd="sng" algn="ctr">
              <a:solidFill>
                <a:schemeClr val="tx1">
                  <a:lumMod val="15000"/>
                  <a:lumOff val="85000"/>
                </a:schemeClr>
              </a:solidFill>
              <a:prstDash val="solid"/>
              <a:round/>
            </a:ln>
            <a:effectLst/>
          </c:spPr>
        </c:majorGridlines>
        <c:minorGridlines>
          <c:spPr>
            <a:ln w="9525" cap="flat" cmpd="sng" algn="ctr">
              <a:solidFill>
                <a:schemeClr val="tx1">
                  <a:lumMod val="5000"/>
                  <a:lumOff val="95000"/>
                </a:schemeClr>
              </a:solidFill>
              <a:prstDash val="solid"/>
              <a:round/>
            </a:ln>
            <a:effectLst/>
          </c:spPr>
        </c:minorGridlines>
        <c:numFmt formatCode="0%" sourceLinked="1"/>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984336"/>
        <c:crosses val="autoZero"/>
        <c:crossBetween val="between"/>
      </c:valAx>
      <c:spPr>
        <a:noFill/>
        <a:ln>
          <a:noFill/>
        </a:ln>
        <a:effectLst/>
      </c:spPr>
    </c:plotArea>
    <c:legend>
      <c:legendPos val="b"/>
      <c:layout>
        <c:manualLayout>
          <c:xMode val="edge"/>
          <c:yMode val="edge"/>
          <c:x val="0.22564633600864201"/>
          <c:y val="0.89835352062473683"/>
          <c:w val="0.3856792504980357"/>
          <c:h val="5.55559443958394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es-CO"/>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Cumplimiento por Criterio</a:t>
            </a:r>
          </a:p>
        </c:rich>
      </c:tx>
      <c:overlay val="0"/>
      <c:spPr>
        <a:noFill/>
        <a:ln>
          <a:noFill/>
        </a:ln>
        <a:effectLst/>
      </c:spPr>
    </c:title>
    <c:autoTitleDeleted val="0"/>
    <c:plotArea>
      <c:layout>
        <c:manualLayout>
          <c:layoutTarget val="inner"/>
          <c:xMode val="edge"/>
          <c:yMode val="edge"/>
          <c:x val="0.30516260340361112"/>
          <c:y val="0.19729346141356413"/>
          <c:w val="0.41035683481659524"/>
          <c:h val="0.65034242186228242"/>
        </c:manualLayout>
      </c:layout>
      <c:radarChart>
        <c:radarStyle val="marker"/>
        <c:varyColors val="0"/>
        <c:ser>
          <c:idx val="0"/>
          <c:order val="0"/>
          <c:tx>
            <c:strRef>
              <c:f>'Diagrama 3'!$B$1</c:f>
              <c:strCache>
                <c:ptCount val="1"/>
                <c:pt idx="0">
                  <c:v>Puntaje Ajustado</c:v>
                </c:pt>
              </c:strCache>
            </c:strRef>
          </c:tx>
          <c:spPr>
            <a:effectLst/>
          </c:spPr>
          <c:marker>
            <c:symbol val="none"/>
          </c:marker>
          <c:cat>
            <c:strRef>
              <c:f>'Diagrama 3'!$A$2:$A$10</c:f>
              <c:strCache>
                <c:ptCount val="9"/>
                <c:pt idx="0">
                  <c:v>1-Inscripción</c:v>
                </c:pt>
                <c:pt idx="1">
                  <c:v>2-Normatividad</c:v>
                </c:pt>
                <c:pt idx="2">
                  <c:v>3-Documentos de Farmacovigilancia</c:v>
                </c:pt>
                <c:pt idx="3">
                  <c:v>4-Estadísticas</c:v>
                </c:pt>
                <c:pt idx="4">
                  <c:v>5-Grupo multidisciplinario</c:v>
                </c:pt>
                <c:pt idx="5">
                  <c:v>6-Conocimientos Página Web</c:v>
                </c:pt>
                <c:pt idx="6">
                  <c:v>7-Revisión de alertas y medidas sanitarias</c:v>
                </c:pt>
                <c:pt idx="7">
                  <c:v>8-Programas y estrategias</c:v>
                </c:pt>
                <c:pt idx="8">
                  <c:v>9-Capacitación</c:v>
                </c:pt>
              </c:strCache>
            </c:strRef>
          </c:cat>
          <c:val>
            <c:numRef>
              <c:f>'Diagrama 3'!$B$2:$B$12</c:f>
              <c:numCache>
                <c:formatCode>0%</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6="http://schemas.microsoft.com/office/drawing/2014/chart" uri="{C3380CC4-5D6E-409C-BE32-E72D297353CC}">
              <c16:uniqueId val="{00000000-8161-4FAF-8390-0347AB16D4C5}"/>
            </c:ext>
          </c:extLst>
        </c:ser>
        <c:dLbls>
          <c:showLegendKey val="0"/>
          <c:showVal val="0"/>
          <c:showCatName val="0"/>
          <c:showSerName val="0"/>
          <c:showPercent val="0"/>
          <c:showBubbleSize val="0"/>
        </c:dLbls>
        <c:axId val="198389376"/>
        <c:axId val="198389936"/>
      </c:radarChart>
      <c:catAx>
        <c:axId val="198389376"/>
        <c:scaling>
          <c:orientation val="minMax"/>
        </c:scaling>
        <c:delete val="0"/>
        <c:axPos val="b"/>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8389936"/>
        <c:crosses val="autoZero"/>
        <c:auto val="1"/>
        <c:lblAlgn val="ctr"/>
        <c:lblOffset val="100"/>
        <c:noMultiLvlLbl val="0"/>
      </c:catAx>
      <c:valAx>
        <c:axId val="19838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8389376"/>
        <c:crosses val="autoZero"/>
        <c:crossBetween val="between"/>
        <c:majorUnit val="0.2"/>
        <c:minorUnit val="5.000000000000001E-2"/>
      </c:valAx>
      <c:spPr>
        <a:noFill/>
        <a:ln>
          <a:noFill/>
        </a:ln>
        <a:effectLst/>
      </c:spPr>
    </c:plotArea>
    <c:legend>
      <c:legendPos val="b"/>
      <c:legendEntry>
        <c:idx val="0"/>
        <c:delete val="1"/>
      </c:legendEntry>
      <c:layout>
        <c:manualLayout>
          <c:xMode val="edge"/>
          <c:yMode val="edge"/>
          <c:x val="0.83592212452042713"/>
          <c:y val="4.7558777391029039E-2"/>
          <c:w val="0"/>
          <c:h val="2.127658980382258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0</xdr:row>
      <xdr:rowOff>19050</xdr:rowOff>
    </xdr:from>
    <xdr:to>
      <xdr:col>1</xdr:col>
      <xdr:colOff>657225</xdr:colOff>
      <xdr:row>2</xdr:row>
      <xdr:rowOff>83681</xdr:rowOff>
    </xdr:to>
    <xdr:pic>
      <xdr:nvPicPr>
        <xdr:cNvPr id="2" name="Imagen 1">
          <a:extLst>
            <a:ext uri="{FF2B5EF4-FFF2-40B4-BE49-F238E27FC236}">
              <a16:creationId xmlns:a16="http://schemas.microsoft.com/office/drawing/2014/main" id="{F0A53E71-3BC9-4E90-9F35-3B990C0B65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9050"/>
          <a:ext cx="1089025" cy="4519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1408340</xdr:colOff>
      <xdr:row>1</xdr:row>
      <xdr:rowOff>0</xdr:rowOff>
    </xdr:from>
    <xdr:to>
      <xdr:col>2</xdr:col>
      <xdr:colOff>4335</xdr:colOff>
      <xdr:row>4</xdr:row>
      <xdr:rowOff>4082</xdr:rowOff>
    </xdr:to>
    <xdr:pic>
      <xdr:nvPicPr>
        <xdr:cNvPr id="2" name="Imagen 9">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940" y="190500"/>
          <a:ext cx="5695" cy="575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226603</xdr:colOff>
      <xdr:row>0</xdr:row>
      <xdr:rowOff>91796</xdr:rowOff>
    </xdr:from>
    <xdr:to>
      <xdr:col>2</xdr:col>
      <xdr:colOff>2458065</xdr:colOff>
      <xdr:row>3</xdr:row>
      <xdr:rowOff>107541</xdr:rowOff>
    </xdr:to>
    <xdr:pic>
      <xdr:nvPicPr>
        <xdr:cNvPr id="3" name="Imagen 2" descr="LOGO INVIMA">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7490" y="91796"/>
          <a:ext cx="2231462" cy="5688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405246</xdr:colOff>
      <xdr:row>0</xdr:row>
      <xdr:rowOff>67541</xdr:rowOff>
    </xdr:from>
    <xdr:to>
      <xdr:col>11</xdr:col>
      <xdr:colOff>587953</xdr:colOff>
      <xdr:row>20</xdr:row>
      <xdr:rowOff>115166</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447675</xdr:colOff>
      <xdr:row>4</xdr:row>
      <xdr:rowOff>104776</xdr:rowOff>
    </xdr:from>
    <xdr:to>
      <xdr:col>17</xdr:col>
      <xdr:colOff>352425</xdr:colOff>
      <xdr:row>4</xdr:row>
      <xdr:rowOff>104776</xdr:rowOff>
    </xdr:to>
    <xdr:cxnSp macro="">
      <xdr:nvCxnSpPr>
        <xdr:cNvPr id="5" name="Conector recto 4">
          <a:extLst>
            <a:ext uri="{FF2B5EF4-FFF2-40B4-BE49-F238E27FC236}">
              <a16:creationId xmlns:a16="http://schemas.microsoft.com/office/drawing/2014/main" id="{99393335-218B-481D-8F55-C1D36B02504E}"/>
            </a:ext>
          </a:extLst>
        </xdr:cNvPr>
        <xdr:cNvCxnSpPr/>
      </xdr:nvCxnSpPr>
      <xdr:spPr>
        <a:xfrm>
          <a:off x="13773150" y="1438276"/>
          <a:ext cx="1428750" cy="0"/>
        </a:xfrm>
        <a:prstGeom prst="line">
          <a:avLst/>
        </a:prstGeom>
        <a:ln w="19050">
          <a:solidFill>
            <a:srgbClr val="7030A0"/>
          </a:solidFill>
        </a:ln>
      </xdr:spPr>
      <xdr:style>
        <a:lnRef idx="2">
          <a:schemeClr val="accent6"/>
        </a:lnRef>
        <a:fillRef idx="0">
          <a:schemeClr val="accent6"/>
        </a:fillRef>
        <a:effectRef idx="1">
          <a:schemeClr val="accent6"/>
        </a:effectRef>
        <a:fontRef idx="minor">
          <a:schemeClr val="tx1"/>
        </a:fontRef>
      </xdr:style>
    </xdr:cxnSp>
    <xdr:clientData/>
  </xdr:twoCellAnchor>
</xdr:wsDr>
</file>

<file path=xl/drawings/drawing4.xml><?xml version="1.0" encoding="utf-8"?>
<c:userShapes xmlns:c="http://schemas.openxmlformats.org/drawingml/2006/chart">
  <cdr:relSizeAnchor xmlns:cdr="http://schemas.openxmlformats.org/drawingml/2006/chartDrawing">
    <cdr:from>
      <cdr:x>0.58705</cdr:x>
      <cdr:y>0.17319</cdr:y>
    </cdr:from>
    <cdr:to>
      <cdr:x>0.82821</cdr:x>
      <cdr:y>0.17319</cdr:y>
    </cdr:to>
    <cdr:cxnSp macro="">
      <cdr:nvCxnSpPr>
        <cdr:cNvPr id="7" name="Conector recto 6">
          <a:extLst xmlns:a="http://schemas.openxmlformats.org/drawingml/2006/main">
            <a:ext uri="{FF2B5EF4-FFF2-40B4-BE49-F238E27FC236}">
              <a16:creationId xmlns:a16="http://schemas.microsoft.com/office/drawing/2014/main" id="{99393335-218B-481D-8F55-C1D36B02504E}"/>
            </a:ext>
          </a:extLst>
        </cdr:cNvPr>
        <cdr:cNvCxnSpPr/>
      </cdr:nvCxnSpPr>
      <cdr:spPr>
        <a:xfrm xmlns:a="http://schemas.openxmlformats.org/drawingml/2006/main">
          <a:off x="3479595" y="668112"/>
          <a:ext cx="1429406" cy="0"/>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0.59044</cdr:x>
      <cdr:y>0.39012</cdr:y>
    </cdr:from>
    <cdr:to>
      <cdr:x>0.83082</cdr:x>
      <cdr:y>0.39074</cdr:y>
    </cdr:to>
    <cdr:cxnSp macro="">
      <cdr:nvCxnSpPr>
        <cdr:cNvPr id="14" name="Conector recto 13">
          <a:extLst xmlns:a="http://schemas.openxmlformats.org/drawingml/2006/main">
            <a:ext uri="{FF2B5EF4-FFF2-40B4-BE49-F238E27FC236}">
              <a16:creationId xmlns:a16="http://schemas.microsoft.com/office/drawing/2014/main" id="{4297A43D-DD84-4080-919D-2B7195FF390F}"/>
            </a:ext>
          </a:extLst>
        </cdr:cNvPr>
        <cdr:cNvCxnSpPr/>
      </cdr:nvCxnSpPr>
      <cdr:spPr>
        <a:xfrm xmlns:a="http://schemas.openxmlformats.org/drawingml/2006/main">
          <a:off x="3498766" y="1504952"/>
          <a:ext cx="1424468" cy="2380"/>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0.8389</cdr:x>
      <cdr:y>0.1285</cdr:y>
    </cdr:from>
    <cdr:to>
      <cdr:x>0.98392</cdr:x>
      <cdr:y>0.18419</cdr:y>
    </cdr:to>
    <cdr:sp macro="" textlink="">
      <cdr:nvSpPr>
        <cdr:cNvPr id="19" name="CuadroTexto 1">
          <a:extLst xmlns:a="http://schemas.openxmlformats.org/drawingml/2006/main">
            <a:ext uri="{FF2B5EF4-FFF2-40B4-BE49-F238E27FC236}">
              <a16:creationId xmlns:a16="http://schemas.microsoft.com/office/drawing/2014/main" id="{09083413-432F-44FA-9CD4-9EF6FE917856}"/>
            </a:ext>
          </a:extLst>
        </cdr:cNvPr>
        <cdr:cNvSpPr txBox="1"/>
      </cdr:nvSpPr>
      <cdr:spPr>
        <a:xfrm xmlns:a="http://schemas.openxmlformats.org/drawingml/2006/main">
          <a:off x="4970122" y="495721"/>
          <a:ext cx="859178" cy="21483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750"/>
            <a:t>Implementado</a:t>
          </a:r>
        </a:p>
      </cdr:txBody>
    </cdr:sp>
  </cdr:relSizeAnchor>
  <cdr:relSizeAnchor xmlns:cdr="http://schemas.openxmlformats.org/drawingml/2006/chartDrawing">
    <cdr:from>
      <cdr:x>0.83672</cdr:x>
      <cdr:y>0.25571</cdr:y>
    </cdr:from>
    <cdr:to>
      <cdr:x>0.98174</cdr:x>
      <cdr:y>0.3114</cdr:y>
    </cdr:to>
    <cdr:sp macro="" textlink="">
      <cdr:nvSpPr>
        <cdr:cNvPr id="20" name="CuadroTexto 1">
          <a:extLst xmlns:a="http://schemas.openxmlformats.org/drawingml/2006/main">
            <a:ext uri="{FF2B5EF4-FFF2-40B4-BE49-F238E27FC236}">
              <a16:creationId xmlns:a16="http://schemas.microsoft.com/office/drawing/2014/main" id="{031AC589-F5D2-4F4E-9B4C-679C044A21F8}"/>
            </a:ext>
          </a:extLst>
        </cdr:cNvPr>
        <cdr:cNvSpPr txBox="1"/>
      </cdr:nvSpPr>
      <cdr:spPr>
        <a:xfrm xmlns:a="http://schemas.openxmlformats.org/drawingml/2006/main">
          <a:off x="4957178" y="986431"/>
          <a:ext cx="859179" cy="21483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750"/>
            <a:t>En Implementación</a:t>
          </a:r>
        </a:p>
      </cdr:txBody>
    </cdr:sp>
  </cdr:relSizeAnchor>
  <cdr:relSizeAnchor xmlns:cdr="http://schemas.openxmlformats.org/drawingml/2006/chartDrawing">
    <cdr:from>
      <cdr:x>0.8389</cdr:x>
      <cdr:y>0.52922</cdr:y>
    </cdr:from>
    <cdr:to>
      <cdr:x>0.98392</cdr:x>
      <cdr:y>0.58491</cdr:y>
    </cdr:to>
    <cdr:sp macro="" textlink="">
      <cdr:nvSpPr>
        <cdr:cNvPr id="6" name="CuadroTexto 1">
          <a:extLst xmlns:a="http://schemas.openxmlformats.org/drawingml/2006/main">
            <a:ext uri="{FF2B5EF4-FFF2-40B4-BE49-F238E27FC236}">
              <a16:creationId xmlns:a16="http://schemas.microsoft.com/office/drawing/2014/main" id="{09083413-432F-44FA-9CD4-9EF6FE917856}"/>
            </a:ext>
          </a:extLst>
        </cdr:cNvPr>
        <cdr:cNvSpPr txBox="1"/>
      </cdr:nvSpPr>
      <cdr:spPr>
        <a:xfrm xmlns:a="http://schemas.openxmlformats.org/drawingml/2006/main">
          <a:off x="4970122" y="2041525"/>
          <a:ext cx="859178" cy="21483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750"/>
            <a:t>No Implementado</a:t>
          </a:r>
        </a:p>
      </cdr:txBody>
    </cdr:sp>
  </cdr:relSizeAnchor>
  <cdr:relSizeAnchor xmlns:cdr="http://schemas.openxmlformats.org/drawingml/2006/chartDrawing">
    <cdr:from>
      <cdr:x>0.27663</cdr:x>
      <cdr:y>0.67231</cdr:y>
    </cdr:from>
    <cdr:to>
      <cdr:x>0.44927</cdr:x>
      <cdr:y>0.67231</cdr:y>
    </cdr:to>
    <cdr:cxnSp macro="">
      <cdr:nvCxnSpPr>
        <cdr:cNvPr id="12" name="Conector recto 11">
          <a:extLst xmlns:a="http://schemas.openxmlformats.org/drawingml/2006/main">
            <a:ext uri="{FF2B5EF4-FFF2-40B4-BE49-F238E27FC236}">
              <a16:creationId xmlns:a16="http://schemas.microsoft.com/office/drawing/2014/main" id="{99393335-218B-481D-8F55-C1D36B02504E}"/>
            </a:ext>
          </a:extLst>
        </cdr:cNvPr>
        <cdr:cNvCxnSpPr/>
      </cdr:nvCxnSpPr>
      <cdr:spPr>
        <a:xfrm xmlns:a="http://schemas.openxmlformats.org/drawingml/2006/main" flipV="1">
          <a:off x="1639660" y="2593522"/>
          <a:ext cx="1023258" cy="2"/>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0.10591</cdr:x>
      <cdr:y>0.33345</cdr:y>
    </cdr:from>
    <cdr:to>
      <cdr:x>0.27854</cdr:x>
      <cdr:y>0.33345</cdr:y>
    </cdr:to>
    <cdr:cxnSp macro="">
      <cdr:nvCxnSpPr>
        <cdr:cNvPr id="22" name="Conector recto 21">
          <a:extLst xmlns:a="http://schemas.openxmlformats.org/drawingml/2006/main">
            <a:ext uri="{FF2B5EF4-FFF2-40B4-BE49-F238E27FC236}">
              <a16:creationId xmlns:a16="http://schemas.microsoft.com/office/drawing/2014/main" id="{99393335-218B-481D-8F55-C1D36B02504E}"/>
            </a:ext>
          </a:extLst>
        </cdr:cNvPr>
        <cdr:cNvCxnSpPr/>
      </cdr:nvCxnSpPr>
      <cdr:spPr>
        <a:xfrm xmlns:a="http://schemas.openxmlformats.org/drawingml/2006/main" flipV="1">
          <a:off x="627743" y="1286329"/>
          <a:ext cx="1023258" cy="2"/>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0.4507</cdr:x>
      <cdr:y>0.81348</cdr:y>
    </cdr:from>
    <cdr:to>
      <cdr:x>0.62333</cdr:x>
      <cdr:y>0.81348</cdr:y>
    </cdr:to>
    <cdr:cxnSp macro="">
      <cdr:nvCxnSpPr>
        <cdr:cNvPr id="23" name="Conector recto 22">
          <a:extLst xmlns:a="http://schemas.openxmlformats.org/drawingml/2006/main">
            <a:ext uri="{FF2B5EF4-FFF2-40B4-BE49-F238E27FC236}">
              <a16:creationId xmlns:a16="http://schemas.microsoft.com/office/drawing/2014/main" id="{99393335-218B-481D-8F55-C1D36B02504E}"/>
            </a:ext>
          </a:extLst>
        </cdr:cNvPr>
        <cdr:cNvCxnSpPr/>
      </cdr:nvCxnSpPr>
      <cdr:spPr>
        <a:xfrm xmlns:a="http://schemas.openxmlformats.org/drawingml/2006/main" flipV="1">
          <a:off x="2670712" y="3138090"/>
          <a:ext cx="1022993" cy="2"/>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2</xdr:col>
      <xdr:colOff>228601</xdr:colOff>
      <xdr:row>0</xdr:row>
      <xdr:rowOff>114300</xdr:rowOff>
    </xdr:from>
    <xdr:to>
      <xdr:col>9</xdr:col>
      <xdr:colOff>28575</xdr:colOff>
      <xdr:row>19</xdr:row>
      <xdr:rowOff>76201</xdr:rowOff>
    </xdr:to>
    <xdr:graphicFrame macro="">
      <xdr:nvGraphicFramePr>
        <xdr:cNvPr id="2" name="Gráfico 1">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F774E-AAE9-4B54-93AD-6BC13F796A92}">
  <sheetPr>
    <tabColor rgb="FF7030A0"/>
  </sheetPr>
  <dimension ref="A1:BB498"/>
  <sheetViews>
    <sheetView view="pageBreakPreview" topLeftCell="A53" zoomScale="80" zoomScaleNormal="100" zoomScaleSheetLayoutView="80" workbookViewId="0">
      <selection activeCell="F56" sqref="F56"/>
    </sheetView>
  </sheetViews>
  <sheetFormatPr baseColWidth="10" defaultColWidth="10.85546875" defaultRowHeight="15.75" x14ac:dyDescent="0.25"/>
  <cols>
    <col min="1" max="11" width="10.85546875" style="98"/>
    <col min="12" max="54" width="10.85546875" style="90"/>
    <col min="55" max="16384" width="10.85546875" style="98"/>
  </cols>
  <sheetData>
    <row r="1" spans="1:54" s="90" customFormat="1" ht="20.25" customHeight="1" x14ac:dyDescent="0.25">
      <c r="A1" s="124"/>
      <c r="B1" s="125"/>
      <c r="C1" s="128" t="s">
        <v>117</v>
      </c>
      <c r="D1" s="128"/>
      <c r="E1" s="128"/>
      <c r="F1" s="128"/>
      <c r="G1" s="128"/>
      <c r="H1" s="128"/>
      <c r="I1" s="128"/>
      <c r="J1" s="128"/>
      <c r="K1" s="129"/>
    </row>
    <row r="2" spans="1:54" s="90" customFormat="1" ht="10.5" customHeight="1" x14ac:dyDescent="0.25">
      <c r="A2" s="126"/>
      <c r="B2" s="127"/>
      <c r="C2" s="130"/>
      <c r="D2" s="130"/>
      <c r="E2" s="130"/>
      <c r="F2" s="130"/>
      <c r="G2" s="130"/>
      <c r="H2" s="130"/>
      <c r="I2" s="130"/>
      <c r="J2" s="130"/>
      <c r="K2" s="131"/>
    </row>
    <row r="3" spans="1:54" s="90" customFormat="1" ht="9" customHeight="1" x14ac:dyDescent="0.25">
      <c r="A3" s="126"/>
      <c r="B3" s="127"/>
      <c r="C3" s="130"/>
      <c r="D3" s="130"/>
      <c r="E3" s="130"/>
      <c r="F3" s="130"/>
      <c r="G3" s="130"/>
      <c r="H3" s="130"/>
      <c r="I3" s="130"/>
      <c r="J3" s="130"/>
      <c r="K3" s="131"/>
    </row>
    <row r="4" spans="1:54" s="94" customFormat="1" ht="6.75" customHeight="1" x14ac:dyDescent="0.25">
      <c r="A4" s="91"/>
      <c r="B4" s="92"/>
      <c r="C4" s="92"/>
      <c r="D4" s="92"/>
      <c r="E4" s="92"/>
      <c r="F4" s="92"/>
      <c r="G4" s="92"/>
      <c r="H4" s="92"/>
      <c r="I4" s="92"/>
      <c r="J4" s="92"/>
      <c r="K4" s="93"/>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row>
    <row r="5" spans="1:54" s="90" customFormat="1" ht="9.75" customHeight="1" x14ac:dyDescent="0.25">
      <c r="A5" s="95"/>
      <c r="B5" s="96"/>
      <c r="C5" s="96"/>
      <c r="D5" s="96"/>
      <c r="E5" s="96"/>
      <c r="F5" s="96"/>
      <c r="G5" s="96"/>
      <c r="H5" s="96"/>
      <c r="I5" s="96"/>
      <c r="J5" s="96"/>
      <c r="K5" s="97"/>
    </row>
    <row r="6" spans="1:54" ht="38.25" customHeight="1" x14ac:dyDescent="0.25">
      <c r="A6" s="115" t="s">
        <v>132</v>
      </c>
      <c r="B6" s="116"/>
      <c r="C6" s="116"/>
      <c r="D6" s="116"/>
      <c r="E6" s="116"/>
      <c r="F6" s="116"/>
      <c r="G6" s="116"/>
      <c r="H6" s="116"/>
      <c r="I6" s="116"/>
      <c r="J6" s="116"/>
      <c r="K6" s="117"/>
    </row>
    <row r="7" spans="1:54" s="90" customFormat="1" ht="4.5" customHeight="1" x14ac:dyDescent="0.25">
      <c r="A7" s="95"/>
      <c r="B7" s="96"/>
      <c r="C7" s="96"/>
      <c r="D7" s="96"/>
      <c r="E7" s="96"/>
      <c r="F7" s="96"/>
      <c r="G7" s="96"/>
      <c r="H7" s="96"/>
      <c r="I7" s="96"/>
      <c r="J7" s="96"/>
      <c r="K7" s="97"/>
    </row>
    <row r="8" spans="1:54" ht="42" customHeight="1" x14ac:dyDescent="0.25">
      <c r="A8" s="132" t="s">
        <v>133</v>
      </c>
      <c r="B8" s="116"/>
      <c r="C8" s="116"/>
      <c r="D8" s="116"/>
      <c r="E8" s="116"/>
      <c r="F8" s="116"/>
      <c r="G8" s="116"/>
      <c r="H8" s="116"/>
      <c r="I8" s="116"/>
      <c r="J8" s="116"/>
      <c r="K8" s="117"/>
    </row>
    <row r="9" spans="1:54" s="90" customFormat="1" ht="4.5" customHeight="1" x14ac:dyDescent="0.25">
      <c r="A9" s="99"/>
      <c r="B9" s="96"/>
      <c r="C9" s="96"/>
      <c r="D9" s="96"/>
      <c r="E9" s="96"/>
      <c r="F9" s="96"/>
      <c r="G9" s="96"/>
      <c r="H9" s="96"/>
      <c r="I9" s="96"/>
      <c r="J9" s="96"/>
      <c r="K9" s="97"/>
    </row>
    <row r="10" spans="1:54" x14ac:dyDescent="0.25">
      <c r="A10" s="133" t="s">
        <v>134</v>
      </c>
      <c r="B10" s="134"/>
      <c r="C10" s="134"/>
      <c r="D10" s="134"/>
      <c r="E10" s="134"/>
      <c r="F10" s="134"/>
      <c r="G10" s="134"/>
      <c r="H10" s="134"/>
      <c r="I10" s="134"/>
      <c r="J10" s="134"/>
      <c r="K10" s="135"/>
    </row>
    <row r="11" spans="1:54" ht="42" customHeight="1" x14ac:dyDescent="0.25">
      <c r="A11" s="115" t="s">
        <v>118</v>
      </c>
      <c r="B11" s="116"/>
      <c r="C11" s="116"/>
      <c r="D11" s="116"/>
      <c r="E11" s="116"/>
      <c r="F11" s="116"/>
      <c r="G11" s="116"/>
      <c r="H11" s="116"/>
      <c r="I11" s="116"/>
      <c r="J11" s="116"/>
      <c r="K11" s="117"/>
    </row>
    <row r="12" spans="1:54" ht="39.75" customHeight="1" x14ac:dyDescent="0.25">
      <c r="A12" s="115" t="s">
        <v>121</v>
      </c>
      <c r="B12" s="116"/>
      <c r="C12" s="116"/>
      <c r="D12" s="116"/>
      <c r="E12" s="116"/>
      <c r="F12" s="116"/>
      <c r="G12" s="116"/>
      <c r="H12" s="116"/>
      <c r="I12" s="116"/>
      <c r="J12" s="116"/>
      <c r="K12" s="117"/>
    </row>
    <row r="13" spans="1:54" ht="42" customHeight="1" x14ac:dyDescent="0.25">
      <c r="A13" s="115" t="s">
        <v>122</v>
      </c>
      <c r="B13" s="116"/>
      <c r="C13" s="116"/>
      <c r="D13" s="116"/>
      <c r="E13" s="116"/>
      <c r="F13" s="116"/>
      <c r="G13" s="116"/>
      <c r="H13" s="116"/>
      <c r="I13" s="116"/>
      <c r="J13" s="116"/>
      <c r="K13" s="117"/>
    </row>
    <row r="14" spans="1:54" ht="25.5" customHeight="1" x14ac:dyDescent="0.25">
      <c r="A14" s="115" t="s">
        <v>125</v>
      </c>
      <c r="B14" s="116"/>
      <c r="C14" s="116"/>
      <c r="D14" s="116"/>
      <c r="E14" s="116"/>
      <c r="F14" s="116"/>
      <c r="G14" s="116"/>
      <c r="H14" s="116"/>
      <c r="I14" s="116"/>
      <c r="J14" s="116"/>
      <c r="K14" s="117"/>
    </row>
    <row r="15" spans="1:54" ht="38.450000000000003" customHeight="1" x14ac:dyDescent="0.25">
      <c r="A15" s="115" t="s">
        <v>126</v>
      </c>
      <c r="B15" s="116"/>
      <c r="C15" s="116"/>
      <c r="D15" s="116"/>
      <c r="E15" s="116"/>
      <c r="F15" s="116"/>
      <c r="G15" s="116"/>
      <c r="H15" s="116"/>
      <c r="I15" s="116"/>
      <c r="J15" s="116"/>
      <c r="K15" s="117"/>
    </row>
    <row r="16" spans="1:54" ht="40.5" customHeight="1" x14ac:dyDescent="0.25">
      <c r="A16" s="118" t="s">
        <v>127</v>
      </c>
      <c r="B16" s="119"/>
      <c r="C16" s="119"/>
      <c r="D16" s="119"/>
      <c r="E16" s="119"/>
      <c r="F16" s="119"/>
      <c r="G16" s="119"/>
      <c r="H16" s="119"/>
      <c r="I16" s="119"/>
      <c r="J16" s="119"/>
      <c r="K16" s="120"/>
    </row>
    <row r="17" spans="1:54" ht="45.75" customHeight="1" x14ac:dyDescent="0.25">
      <c r="A17" s="121" t="s">
        <v>128</v>
      </c>
      <c r="B17" s="122"/>
      <c r="C17" s="122"/>
      <c r="D17" s="122"/>
      <c r="E17" s="122"/>
      <c r="F17" s="122"/>
      <c r="G17" s="122"/>
      <c r="H17" s="122"/>
      <c r="I17" s="122"/>
      <c r="J17" s="122"/>
      <c r="K17" s="123"/>
    </row>
    <row r="18" spans="1:54" s="104" customFormat="1" ht="11.25" x14ac:dyDescent="0.2">
      <c r="A18" s="142" t="s">
        <v>119</v>
      </c>
      <c r="B18" s="143"/>
      <c r="C18" s="143"/>
      <c r="D18" s="143"/>
      <c r="E18" s="143"/>
      <c r="F18" s="143"/>
      <c r="G18" s="143"/>
      <c r="H18" s="143"/>
      <c r="I18" s="143"/>
      <c r="J18" s="143"/>
      <c r="K18" s="144"/>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row>
    <row r="19" spans="1:54" s="104" customFormat="1" ht="11.25" x14ac:dyDescent="0.2">
      <c r="A19" s="142" t="s">
        <v>120</v>
      </c>
      <c r="B19" s="143"/>
      <c r="C19" s="143"/>
      <c r="D19" s="143"/>
      <c r="E19" s="143"/>
      <c r="F19" s="143"/>
      <c r="G19" s="143"/>
      <c r="H19" s="143"/>
      <c r="I19" s="143"/>
      <c r="J19" s="143"/>
      <c r="K19" s="144"/>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row>
    <row r="20" spans="1:54" s="104" customFormat="1" ht="21.6" customHeight="1" x14ac:dyDescent="0.2">
      <c r="A20" s="145" t="s">
        <v>123</v>
      </c>
      <c r="B20" s="146"/>
      <c r="C20" s="146"/>
      <c r="D20" s="146"/>
      <c r="E20" s="146"/>
      <c r="F20" s="146"/>
      <c r="G20" s="146"/>
      <c r="H20" s="146"/>
      <c r="I20" s="146"/>
      <c r="J20" s="146"/>
      <c r="K20" s="147"/>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row>
    <row r="21" spans="1:54" s="104" customFormat="1" ht="11.25" x14ac:dyDescent="0.2">
      <c r="A21" s="100" t="s">
        <v>124</v>
      </c>
      <c r="B21" s="101"/>
      <c r="C21" s="101"/>
      <c r="D21" s="101"/>
      <c r="E21" s="101"/>
      <c r="F21" s="101"/>
      <c r="G21" s="101"/>
      <c r="H21" s="101"/>
      <c r="I21" s="101"/>
      <c r="J21" s="101"/>
      <c r="K21" s="102"/>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row>
    <row r="22" spans="1:54" s="104" customFormat="1" ht="22.5" customHeight="1" x14ac:dyDescent="0.2">
      <c r="A22" s="145" t="s">
        <v>131</v>
      </c>
      <c r="B22" s="146"/>
      <c r="C22" s="146"/>
      <c r="D22" s="146"/>
      <c r="E22" s="146"/>
      <c r="F22" s="146"/>
      <c r="G22" s="146"/>
      <c r="H22" s="146"/>
      <c r="I22" s="146"/>
      <c r="J22" s="146"/>
      <c r="K22" s="147"/>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row>
    <row r="23" spans="1:54" s="104" customFormat="1" ht="11.25" x14ac:dyDescent="0.2">
      <c r="A23" s="142" t="s">
        <v>129</v>
      </c>
      <c r="B23" s="143"/>
      <c r="C23" s="143"/>
      <c r="D23" s="143"/>
      <c r="E23" s="143"/>
      <c r="F23" s="143"/>
      <c r="G23" s="143"/>
      <c r="H23" s="143"/>
      <c r="I23" s="143"/>
      <c r="J23" s="143"/>
      <c r="K23" s="144"/>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row>
    <row r="24" spans="1:54" s="104" customFormat="1" ht="24.6" customHeight="1" x14ac:dyDescent="0.2">
      <c r="A24" s="145" t="s">
        <v>130</v>
      </c>
      <c r="B24" s="146"/>
      <c r="C24" s="146"/>
      <c r="D24" s="146"/>
      <c r="E24" s="146"/>
      <c r="F24" s="146"/>
      <c r="G24" s="146"/>
      <c r="H24" s="146"/>
      <c r="I24" s="146"/>
      <c r="J24" s="146"/>
      <c r="K24" s="147"/>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row>
    <row r="25" spans="1:54" s="90" customFormat="1" ht="6" customHeight="1" x14ac:dyDescent="0.25">
      <c r="A25" s="105"/>
      <c r="B25" s="96"/>
      <c r="C25" s="96"/>
      <c r="D25" s="96"/>
      <c r="E25" s="96"/>
      <c r="F25" s="96"/>
      <c r="G25" s="96"/>
      <c r="H25" s="96"/>
      <c r="I25" s="96"/>
      <c r="J25" s="96"/>
      <c r="K25" s="97"/>
    </row>
    <row r="26" spans="1:54" ht="23.25" customHeight="1" thickBot="1" x14ac:dyDescent="0.3">
      <c r="A26" s="148" t="s">
        <v>135</v>
      </c>
      <c r="B26" s="149"/>
      <c r="C26" s="149"/>
      <c r="D26" s="149"/>
      <c r="E26" s="149"/>
      <c r="F26" s="149"/>
      <c r="G26" s="149"/>
      <c r="H26" s="149"/>
      <c r="I26" s="149"/>
      <c r="J26" s="149"/>
      <c r="K26" s="150"/>
    </row>
    <row r="27" spans="1:54" x14ac:dyDescent="0.25">
      <c r="A27" s="151" t="s">
        <v>136</v>
      </c>
      <c r="B27" s="152"/>
      <c r="C27" s="152"/>
      <c r="D27" s="153" t="s">
        <v>111</v>
      </c>
      <c r="E27" s="153"/>
      <c r="F27" s="153"/>
      <c r="G27" s="153"/>
      <c r="H27" s="153"/>
      <c r="I27" s="153"/>
      <c r="J27" s="153" t="s">
        <v>137</v>
      </c>
      <c r="K27" s="154"/>
    </row>
    <row r="28" spans="1:54" ht="36.6" customHeight="1" x14ac:dyDescent="0.25">
      <c r="A28" s="155" t="s">
        <v>54</v>
      </c>
      <c r="B28" s="156"/>
      <c r="C28" s="156"/>
      <c r="D28" s="136" t="s">
        <v>138</v>
      </c>
      <c r="E28" s="136"/>
      <c r="F28" s="136"/>
      <c r="G28" s="136"/>
      <c r="H28" s="136"/>
      <c r="I28" s="136"/>
      <c r="J28" s="136" t="s">
        <v>177</v>
      </c>
      <c r="K28" s="137"/>
    </row>
    <row r="29" spans="1:54" ht="46.5" customHeight="1" x14ac:dyDescent="0.25">
      <c r="A29" s="138" t="s">
        <v>3</v>
      </c>
      <c r="B29" s="139"/>
      <c r="C29" s="139"/>
      <c r="D29" s="140" t="s">
        <v>139</v>
      </c>
      <c r="E29" s="140"/>
      <c r="F29" s="140"/>
      <c r="G29" s="140"/>
      <c r="H29" s="140"/>
      <c r="I29" s="140"/>
      <c r="J29" s="140" t="s">
        <v>177</v>
      </c>
      <c r="K29" s="141"/>
    </row>
    <row r="30" spans="1:54" ht="46.5" customHeight="1" x14ac:dyDescent="0.25">
      <c r="A30" s="155" t="s">
        <v>4</v>
      </c>
      <c r="B30" s="156"/>
      <c r="C30" s="156"/>
      <c r="D30" s="136" t="s">
        <v>140</v>
      </c>
      <c r="E30" s="136"/>
      <c r="F30" s="136"/>
      <c r="G30" s="136"/>
      <c r="H30" s="136"/>
      <c r="I30" s="136"/>
      <c r="J30" s="136" t="s">
        <v>177</v>
      </c>
      <c r="K30" s="137"/>
    </row>
    <row r="31" spans="1:54" ht="42.95" customHeight="1" x14ac:dyDescent="0.25">
      <c r="A31" s="138" t="s">
        <v>141</v>
      </c>
      <c r="B31" s="139"/>
      <c r="C31" s="139"/>
      <c r="D31" s="140" t="s">
        <v>178</v>
      </c>
      <c r="E31" s="140"/>
      <c r="F31" s="140"/>
      <c r="G31" s="140"/>
      <c r="H31" s="140"/>
      <c r="I31" s="140"/>
      <c r="J31" s="140" t="s">
        <v>177</v>
      </c>
      <c r="K31" s="141"/>
    </row>
    <row r="32" spans="1:54" ht="42.95" customHeight="1" x14ac:dyDescent="0.25">
      <c r="A32" s="155" t="s">
        <v>142</v>
      </c>
      <c r="B32" s="156"/>
      <c r="C32" s="156"/>
      <c r="D32" s="136" t="s">
        <v>187</v>
      </c>
      <c r="E32" s="136"/>
      <c r="F32" s="136"/>
      <c r="G32" s="136"/>
      <c r="H32" s="136"/>
      <c r="I32" s="136"/>
      <c r="J32" s="136" t="s">
        <v>177</v>
      </c>
      <c r="K32" s="137"/>
    </row>
    <row r="33" spans="1:11" ht="59.1" customHeight="1" x14ac:dyDescent="0.25">
      <c r="A33" s="138" t="s">
        <v>143</v>
      </c>
      <c r="B33" s="139"/>
      <c r="C33" s="139"/>
      <c r="D33" s="140" t="s">
        <v>144</v>
      </c>
      <c r="E33" s="140"/>
      <c r="F33" s="140"/>
      <c r="G33" s="140"/>
      <c r="H33" s="140"/>
      <c r="I33" s="140"/>
      <c r="J33" s="140" t="s">
        <v>177</v>
      </c>
      <c r="K33" s="141"/>
    </row>
    <row r="34" spans="1:11" ht="31.5" customHeight="1" x14ac:dyDescent="0.25">
      <c r="A34" s="155" t="s">
        <v>145</v>
      </c>
      <c r="B34" s="156"/>
      <c r="C34" s="156"/>
      <c r="D34" s="136" t="s">
        <v>147</v>
      </c>
      <c r="E34" s="136"/>
      <c r="F34" s="136"/>
      <c r="G34" s="136"/>
      <c r="H34" s="136"/>
      <c r="I34" s="136"/>
      <c r="J34" s="136" t="s">
        <v>177</v>
      </c>
      <c r="K34" s="137"/>
    </row>
    <row r="35" spans="1:11" ht="59.1" customHeight="1" x14ac:dyDescent="0.25">
      <c r="A35" s="138" t="s">
        <v>146</v>
      </c>
      <c r="B35" s="139"/>
      <c r="C35" s="139"/>
      <c r="D35" s="140" t="s">
        <v>148</v>
      </c>
      <c r="E35" s="140"/>
      <c r="F35" s="140"/>
      <c r="G35" s="140"/>
      <c r="H35" s="140"/>
      <c r="I35" s="140"/>
      <c r="J35" s="140" t="s">
        <v>177</v>
      </c>
      <c r="K35" s="141"/>
    </row>
    <row r="36" spans="1:11" ht="59.1" customHeight="1" x14ac:dyDescent="0.25">
      <c r="A36" s="155" t="s">
        <v>149</v>
      </c>
      <c r="B36" s="156"/>
      <c r="C36" s="156"/>
      <c r="D36" s="136" t="s">
        <v>150</v>
      </c>
      <c r="E36" s="136"/>
      <c r="F36" s="136"/>
      <c r="G36" s="136"/>
      <c r="H36" s="136"/>
      <c r="I36" s="136"/>
      <c r="J36" s="136" t="s">
        <v>177</v>
      </c>
      <c r="K36" s="137"/>
    </row>
    <row r="37" spans="1:11" ht="59.1" customHeight="1" x14ac:dyDescent="0.25">
      <c r="A37" s="138" t="s">
        <v>151</v>
      </c>
      <c r="B37" s="139"/>
      <c r="C37" s="139"/>
      <c r="D37" s="140" t="s">
        <v>152</v>
      </c>
      <c r="E37" s="140"/>
      <c r="F37" s="140"/>
      <c r="G37" s="140"/>
      <c r="H37" s="140"/>
      <c r="I37" s="140"/>
      <c r="J37" s="140" t="s">
        <v>177</v>
      </c>
      <c r="K37" s="141"/>
    </row>
    <row r="38" spans="1:11" ht="59.1" customHeight="1" x14ac:dyDescent="0.25">
      <c r="A38" s="155" t="s">
        <v>153</v>
      </c>
      <c r="B38" s="156"/>
      <c r="C38" s="156"/>
      <c r="D38" s="136" t="s">
        <v>183</v>
      </c>
      <c r="E38" s="136"/>
      <c r="F38" s="136"/>
      <c r="G38" s="136"/>
      <c r="H38" s="136"/>
      <c r="I38" s="136"/>
      <c r="J38" s="136" t="s">
        <v>177</v>
      </c>
      <c r="K38" s="137"/>
    </row>
    <row r="39" spans="1:11" ht="59.1" customHeight="1" x14ac:dyDescent="0.25">
      <c r="A39" s="138" t="s">
        <v>151</v>
      </c>
      <c r="B39" s="139"/>
      <c r="C39" s="139"/>
      <c r="D39" s="140" t="s">
        <v>184</v>
      </c>
      <c r="E39" s="140"/>
      <c r="F39" s="140"/>
      <c r="G39" s="140"/>
      <c r="H39" s="140"/>
      <c r="I39" s="140"/>
      <c r="J39" s="140" t="s">
        <v>177</v>
      </c>
      <c r="K39" s="141"/>
    </row>
    <row r="40" spans="1:11" ht="59.1" customHeight="1" x14ac:dyDescent="0.25">
      <c r="A40" s="155" t="s">
        <v>154</v>
      </c>
      <c r="B40" s="156"/>
      <c r="C40" s="156"/>
      <c r="D40" s="136" t="s">
        <v>155</v>
      </c>
      <c r="E40" s="136"/>
      <c r="F40" s="136"/>
      <c r="G40" s="136"/>
      <c r="H40" s="136"/>
      <c r="I40" s="136"/>
      <c r="J40" s="136" t="s">
        <v>177</v>
      </c>
      <c r="K40" s="137"/>
    </row>
    <row r="41" spans="1:11" ht="59.1" customHeight="1" x14ac:dyDescent="0.25">
      <c r="A41" s="138" t="s">
        <v>151</v>
      </c>
      <c r="B41" s="139"/>
      <c r="C41" s="139"/>
      <c r="D41" s="140" t="s">
        <v>156</v>
      </c>
      <c r="E41" s="140"/>
      <c r="F41" s="140"/>
      <c r="G41" s="140"/>
      <c r="H41" s="140"/>
      <c r="I41" s="140"/>
      <c r="J41" s="140" t="s">
        <v>177</v>
      </c>
      <c r="K41" s="141"/>
    </row>
    <row r="42" spans="1:11" ht="59.1" customHeight="1" x14ac:dyDescent="0.25">
      <c r="A42" s="155" t="s">
        <v>157</v>
      </c>
      <c r="B42" s="156"/>
      <c r="C42" s="156"/>
      <c r="D42" s="136" t="s">
        <v>163</v>
      </c>
      <c r="E42" s="136"/>
      <c r="F42" s="136"/>
      <c r="G42" s="136"/>
      <c r="H42" s="136"/>
      <c r="I42" s="136"/>
      <c r="J42" s="166" t="s">
        <v>177</v>
      </c>
      <c r="K42" s="167"/>
    </row>
    <row r="43" spans="1:11" ht="59.1" customHeight="1" x14ac:dyDescent="0.25">
      <c r="A43" s="138" t="s">
        <v>158</v>
      </c>
      <c r="B43" s="139"/>
      <c r="C43" s="139"/>
      <c r="D43" s="140" t="s">
        <v>185</v>
      </c>
      <c r="E43" s="140"/>
      <c r="F43" s="140"/>
      <c r="G43" s="140"/>
      <c r="H43" s="140"/>
      <c r="I43" s="140"/>
      <c r="J43" s="140" t="s">
        <v>177</v>
      </c>
      <c r="K43" s="141"/>
    </row>
    <row r="44" spans="1:11" ht="59.1" customHeight="1" x14ac:dyDescent="0.25">
      <c r="A44" s="155" t="s">
        <v>159</v>
      </c>
      <c r="B44" s="156"/>
      <c r="C44" s="156"/>
      <c r="D44" s="136" t="s">
        <v>160</v>
      </c>
      <c r="E44" s="136"/>
      <c r="F44" s="136"/>
      <c r="G44" s="136"/>
      <c r="H44" s="136"/>
      <c r="I44" s="136"/>
      <c r="J44" s="166" t="s">
        <v>177</v>
      </c>
      <c r="K44" s="167"/>
    </row>
    <row r="45" spans="1:11" ht="45" customHeight="1" x14ac:dyDescent="0.25">
      <c r="A45" s="168" t="s">
        <v>161</v>
      </c>
      <c r="B45" s="169"/>
      <c r="C45" s="169"/>
      <c r="D45" s="140" t="s">
        <v>186</v>
      </c>
      <c r="E45" s="140"/>
      <c r="F45" s="140"/>
      <c r="G45" s="140"/>
      <c r="H45" s="140"/>
      <c r="I45" s="140"/>
      <c r="J45" s="140" t="s">
        <v>177</v>
      </c>
      <c r="K45" s="141"/>
    </row>
    <row r="46" spans="1:11" ht="37.5" customHeight="1" x14ac:dyDescent="0.25">
      <c r="A46" s="155" t="s">
        <v>162</v>
      </c>
      <c r="B46" s="156"/>
      <c r="C46" s="156"/>
      <c r="D46" s="136" t="s">
        <v>172</v>
      </c>
      <c r="E46" s="136"/>
      <c r="F46" s="136"/>
      <c r="G46" s="136"/>
      <c r="H46" s="136"/>
      <c r="I46" s="136"/>
      <c r="J46" s="136" t="s">
        <v>177</v>
      </c>
      <c r="K46" s="137"/>
    </row>
    <row r="47" spans="1:11" ht="42" customHeight="1" x14ac:dyDescent="0.25">
      <c r="A47" s="138" t="s">
        <v>164</v>
      </c>
      <c r="B47" s="139"/>
      <c r="C47" s="139"/>
      <c r="D47" s="140" t="s">
        <v>165</v>
      </c>
      <c r="E47" s="140"/>
      <c r="F47" s="140"/>
      <c r="G47" s="140"/>
      <c r="H47" s="140"/>
      <c r="I47" s="140"/>
      <c r="J47" s="140" t="s">
        <v>177</v>
      </c>
      <c r="K47" s="141"/>
    </row>
    <row r="48" spans="1:11" ht="41.1" customHeight="1" x14ac:dyDescent="0.25">
      <c r="A48" s="155" t="s">
        <v>151</v>
      </c>
      <c r="B48" s="156"/>
      <c r="C48" s="156"/>
      <c r="D48" s="136" t="s">
        <v>166</v>
      </c>
      <c r="E48" s="136"/>
      <c r="F48" s="136"/>
      <c r="G48" s="136"/>
      <c r="H48" s="136"/>
      <c r="I48" s="136"/>
      <c r="J48" s="166" t="s">
        <v>177</v>
      </c>
      <c r="K48" s="167"/>
    </row>
    <row r="49" spans="1:11" ht="54" customHeight="1" x14ac:dyDescent="0.25">
      <c r="A49" s="138" t="s">
        <v>167</v>
      </c>
      <c r="B49" s="139"/>
      <c r="C49" s="139"/>
      <c r="D49" s="140" t="s">
        <v>168</v>
      </c>
      <c r="E49" s="140"/>
      <c r="F49" s="140"/>
      <c r="G49" s="140"/>
      <c r="H49" s="140"/>
      <c r="I49" s="140"/>
      <c r="J49" s="140" t="s">
        <v>177</v>
      </c>
      <c r="K49" s="141"/>
    </row>
    <row r="50" spans="1:11" ht="45.6" customHeight="1" x14ac:dyDescent="0.25">
      <c r="A50" s="155" t="s">
        <v>169</v>
      </c>
      <c r="B50" s="156"/>
      <c r="C50" s="156"/>
      <c r="D50" s="136" t="s">
        <v>170</v>
      </c>
      <c r="E50" s="136"/>
      <c r="F50" s="136"/>
      <c r="G50" s="136"/>
      <c r="H50" s="136"/>
      <c r="I50" s="136"/>
      <c r="J50" s="166" t="s">
        <v>177</v>
      </c>
      <c r="K50" s="167"/>
    </row>
    <row r="51" spans="1:11" ht="42.95" customHeight="1" x14ac:dyDescent="0.25">
      <c r="A51" s="168" t="s">
        <v>171</v>
      </c>
      <c r="B51" s="169"/>
      <c r="C51" s="169"/>
      <c r="D51" s="140" t="s">
        <v>173</v>
      </c>
      <c r="E51" s="140"/>
      <c r="F51" s="140"/>
      <c r="G51" s="140"/>
      <c r="H51" s="140"/>
      <c r="I51" s="140"/>
      <c r="J51" s="140" t="s">
        <v>177</v>
      </c>
      <c r="K51" s="141"/>
    </row>
    <row r="52" spans="1:11" ht="59.1" customHeight="1" x14ac:dyDescent="0.25">
      <c r="A52" s="155" t="s">
        <v>175</v>
      </c>
      <c r="B52" s="156"/>
      <c r="C52" s="156"/>
      <c r="D52" s="136" t="s">
        <v>174</v>
      </c>
      <c r="E52" s="136"/>
      <c r="F52" s="136"/>
      <c r="G52" s="136"/>
      <c r="H52" s="136"/>
      <c r="I52" s="136"/>
      <c r="J52" s="136" t="s">
        <v>177</v>
      </c>
      <c r="K52" s="137"/>
    </row>
    <row r="53" spans="1:11" ht="59.1" customHeight="1" x14ac:dyDescent="0.25">
      <c r="A53" s="138" t="s">
        <v>162</v>
      </c>
      <c r="B53" s="139"/>
      <c r="C53" s="139"/>
      <c r="D53" s="140" t="s">
        <v>176</v>
      </c>
      <c r="E53" s="140"/>
      <c r="F53" s="140"/>
      <c r="G53" s="140"/>
      <c r="H53" s="140"/>
      <c r="I53" s="140"/>
      <c r="J53" s="140" t="s">
        <v>177</v>
      </c>
      <c r="K53" s="141"/>
    </row>
    <row r="54" spans="1:11" ht="6" customHeight="1" x14ac:dyDescent="0.25">
      <c r="A54" s="109"/>
      <c r="B54" s="90"/>
      <c r="C54" s="90"/>
      <c r="D54" s="90"/>
      <c r="E54" s="90"/>
      <c r="F54" s="90"/>
      <c r="G54" s="90"/>
      <c r="H54" s="90"/>
      <c r="I54" s="90"/>
      <c r="J54" s="90"/>
      <c r="K54" s="110"/>
    </row>
    <row r="55" spans="1:11" x14ac:dyDescent="0.25">
      <c r="A55" s="148" t="s">
        <v>112</v>
      </c>
      <c r="B55" s="149"/>
      <c r="C55" s="149"/>
      <c r="D55" s="149"/>
      <c r="E55" s="149"/>
      <c r="F55" s="149"/>
      <c r="G55" s="149"/>
      <c r="H55" s="149"/>
      <c r="I55" s="149"/>
      <c r="J55" s="149"/>
      <c r="K55" s="150"/>
    </row>
    <row r="56" spans="1:11" x14ac:dyDescent="0.25">
      <c r="A56" s="106" t="s">
        <v>179</v>
      </c>
      <c r="B56" s="107"/>
      <c r="C56" s="107"/>
      <c r="D56" s="107"/>
      <c r="E56" s="107"/>
      <c r="F56" s="107"/>
      <c r="G56" s="107"/>
      <c r="H56" s="107"/>
      <c r="I56" s="107"/>
      <c r="J56" s="107"/>
      <c r="K56" s="108"/>
    </row>
    <row r="57" spans="1:11" ht="50.25" customHeight="1" x14ac:dyDescent="0.25">
      <c r="A57" s="160" t="s">
        <v>113</v>
      </c>
      <c r="B57" s="161"/>
      <c r="C57" s="161"/>
      <c r="D57" s="161"/>
      <c r="E57" s="161"/>
      <c r="F57" s="161"/>
      <c r="G57" s="161"/>
      <c r="H57" s="161"/>
      <c r="I57" s="161"/>
      <c r="J57" s="161"/>
      <c r="K57" s="162"/>
    </row>
    <row r="58" spans="1:11" ht="37.5" customHeight="1" x14ac:dyDescent="0.25">
      <c r="A58" s="163" t="s">
        <v>114</v>
      </c>
      <c r="B58" s="164"/>
      <c r="C58" s="164"/>
      <c r="D58" s="164"/>
      <c r="E58" s="164"/>
      <c r="F58" s="164"/>
      <c r="G58" s="164"/>
      <c r="H58" s="164"/>
      <c r="I58" s="164"/>
      <c r="J58" s="164"/>
      <c r="K58" s="165"/>
    </row>
    <row r="59" spans="1:11" s="90" customFormat="1" ht="31.5" customHeight="1" x14ac:dyDescent="0.25">
      <c r="A59" s="160" t="s">
        <v>115</v>
      </c>
      <c r="B59" s="161"/>
      <c r="C59" s="161"/>
      <c r="D59" s="161"/>
      <c r="E59" s="161"/>
      <c r="F59" s="161"/>
      <c r="G59" s="161"/>
      <c r="H59" s="161"/>
      <c r="I59" s="161"/>
      <c r="J59" s="161"/>
      <c r="K59" s="162"/>
    </row>
    <row r="60" spans="1:11" s="90" customFormat="1" ht="36.75" customHeight="1" x14ac:dyDescent="0.25">
      <c r="A60" s="160" t="s">
        <v>180</v>
      </c>
      <c r="B60" s="161"/>
      <c r="C60" s="161"/>
      <c r="D60" s="161"/>
      <c r="E60" s="161"/>
      <c r="F60" s="161"/>
      <c r="G60" s="161"/>
      <c r="H60" s="161"/>
      <c r="I60" s="161"/>
      <c r="J60" s="161"/>
      <c r="K60" s="162"/>
    </row>
    <row r="61" spans="1:11" s="90" customFormat="1" ht="5.25" customHeight="1" x14ac:dyDescent="0.25">
      <c r="A61" s="111"/>
      <c r="B61" s="112"/>
      <c r="C61" s="112"/>
      <c r="D61" s="112"/>
      <c r="E61" s="112"/>
      <c r="F61" s="112"/>
      <c r="G61" s="112"/>
      <c r="H61" s="112"/>
      <c r="I61" s="112"/>
      <c r="J61" s="112"/>
      <c r="K61" s="113"/>
    </row>
    <row r="62" spans="1:11" s="90" customFormat="1" x14ac:dyDescent="0.25">
      <c r="A62" s="148" t="s">
        <v>116</v>
      </c>
      <c r="B62" s="149"/>
      <c r="C62" s="149"/>
      <c r="D62" s="149"/>
      <c r="E62" s="149"/>
      <c r="F62" s="149"/>
      <c r="G62" s="149"/>
      <c r="H62" s="149"/>
      <c r="I62" s="149"/>
      <c r="J62" s="149"/>
      <c r="K62" s="150"/>
    </row>
    <row r="63" spans="1:11" s="90" customFormat="1" ht="38.1" customHeight="1" thickBot="1" x14ac:dyDescent="0.3">
      <c r="A63" s="157" t="s">
        <v>181</v>
      </c>
      <c r="B63" s="158"/>
      <c r="C63" s="158"/>
      <c r="D63" s="158"/>
      <c r="E63" s="158"/>
      <c r="F63" s="158"/>
      <c r="G63" s="158"/>
      <c r="H63" s="158"/>
      <c r="I63" s="158"/>
      <c r="J63" s="158"/>
      <c r="K63" s="159"/>
    </row>
    <row r="64" spans="1:11" s="90" customFormat="1" ht="15.75" customHeight="1" x14ac:dyDescent="0.25"/>
    <row r="65" s="90" customFormat="1" x14ac:dyDescent="0.25"/>
    <row r="66" s="90" customFormat="1" x14ac:dyDescent="0.25"/>
    <row r="67" s="90" customFormat="1" x14ac:dyDescent="0.25"/>
    <row r="68" s="90" customFormat="1" x14ac:dyDescent="0.25"/>
    <row r="69" s="90" customFormat="1" x14ac:dyDescent="0.25"/>
    <row r="70" s="90" customFormat="1" x14ac:dyDescent="0.25"/>
    <row r="71" s="90" customFormat="1" x14ac:dyDescent="0.25"/>
    <row r="72" s="90" customFormat="1" x14ac:dyDescent="0.25"/>
    <row r="73" s="90" customFormat="1" x14ac:dyDescent="0.25"/>
    <row r="74" s="90" customFormat="1" x14ac:dyDescent="0.25"/>
    <row r="75" s="90" customFormat="1" x14ac:dyDescent="0.25"/>
    <row r="76" s="90" customFormat="1" x14ac:dyDescent="0.25"/>
    <row r="77" s="90" customFormat="1" x14ac:dyDescent="0.25"/>
    <row r="78" s="90" customFormat="1" x14ac:dyDescent="0.25"/>
    <row r="79" s="90" customFormat="1" x14ac:dyDescent="0.25"/>
    <row r="80" s="90" customFormat="1" x14ac:dyDescent="0.25"/>
    <row r="81" s="90" customFormat="1" x14ac:dyDescent="0.25"/>
    <row r="82" s="90" customFormat="1" x14ac:dyDescent="0.25"/>
    <row r="83" s="90" customFormat="1" x14ac:dyDescent="0.25"/>
    <row r="84" s="90" customFormat="1" x14ac:dyDescent="0.25"/>
    <row r="85" s="90" customFormat="1" x14ac:dyDescent="0.25"/>
    <row r="86" s="90" customFormat="1" x14ac:dyDescent="0.25"/>
    <row r="87" s="90" customFormat="1" x14ac:dyDescent="0.25"/>
    <row r="88" s="90" customFormat="1" x14ac:dyDescent="0.25"/>
    <row r="89" s="90" customFormat="1" x14ac:dyDescent="0.25"/>
    <row r="90" s="90" customFormat="1" x14ac:dyDescent="0.25"/>
    <row r="91" s="90" customFormat="1" x14ac:dyDescent="0.25"/>
    <row r="92" s="90" customFormat="1" x14ac:dyDescent="0.25"/>
    <row r="93" s="90" customFormat="1" x14ac:dyDescent="0.25"/>
    <row r="94" s="90" customFormat="1" x14ac:dyDescent="0.25"/>
    <row r="95" s="90" customFormat="1" x14ac:dyDescent="0.25"/>
    <row r="96" s="90" customFormat="1" x14ac:dyDescent="0.25"/>
    <row r="97" s="90" customFormat="1" x14ac:dyDescent="0.25"/>
    <row r="98" s="90" customFormat="1" x14ac:dyDescent="0.25"/>
    <row r="99" s="90" customFormat="1" x14ac:dyDescent="0.25"/>
    <row r="100" s="90" customFormat="1" x14ac:dyDescent="0.25"/>
    <row r="101" s="90" customFormat="1" x14ac:dyDescent="0.25"/>
    <row r="102" s="90" customFormat="1" x14ac:dyDescent="0.25"/>
    <row r="103" s="90" customFormat="1" x14ac:dyDescent="0.25"/>
    <row r="104" s="90" customFormat="1" x14ac:dyDescent="0.25"/>
    <row r="105" s="90" customFormat="1" x14ac:dyDescent="0.25"/>
    <row r="106" s="90" customFormat="1" x14ac:dyDescent="0.25"/>
    <row r="107" s="90" customFormat="1" x14ac:dyDescent="0.25"/>
    <row r="108" s="90" customFormat="1" x14ac:dyDescent="0.25"/>
    <row r="109" s="90" customFormat="1" x14ac:dyDescent="0.25"/>
    <row r="110" s="90" customFormat="1" x14ac:dyDescent="0.25"/>
    <row r="111" s="90" customFormat="1" x14ac:dyDescent="0.25"/>
    <row r="112" s="90" customFormat="1" x14ac:dyDescent="0.25"/>
    <row r="113" s="90" customFormat="1" x14ac:dyDescent="0.25"/>
    <row r="114" s="90" customFormat="1" x14ac:dyDescent="0.25"/>
    <row r="115" s="90" customFormat="1" x14ac:dyDescent="0.25"/>
    <row r="116" s="90" customFormat="1" x14ac:dyDescent="0.25"/>
    <row r="117" s="90" customFormat="1" x14ac:dyDescent="0.25"/>
    <row r="118" s="90" customFormat="1" x14ac:dyDescent="0.25"/>
    <row r="119" s="90" customFormat="1" x14ac:dyDescent="0.25"/>
    <row r="120" s="90" customFormat="1" x14ac:dyDescent="0.25"/>
    <row r="121" s="90" customFormat="1" x14ac:dyDescent="0.25"/>
    <row r="122" s="90" customFormat="1" x14ac:dyDescent="0.25"/>
    <row r="123" s="90" customFormat="1" x14ac:dyDescent="0.25"/>
    <row r="124" s="90" customFormat="1" x14ac:dyDescent="0.25"/>
    <row r="125" s="90" customFormat="1" x14ac:dyDescent="0.25"/>
    <row r="126" s="90" customFormat="1" x14ac:dyDescent="0.25"/>
    <row r="127" s="90" customFormat="1" x14ac:dyDescent="0.25"/>
    <row r="128" s="90" customFormat="1" x14ac:dyDescent="0.25"/>
    <row r="129" s="90" customFormat="1" x14ac:dyDescent="0.25"/>
    <row r="130" s="90" customFormat="1" x14ac:dyDescent="0.25"/>
    <row r="131" s="90" customFormat="1" x14ac:dyDescent="0.25"/>
    <row r="132" s="90" customFormat="1" x14ac:dyDescent="0.25"/>
    <row r="133" s="90" customFormat="1" x14ac:dyDescent="0.25"/>
    <row r="134" s="90" customFormat="1" x14ac:dyDescent="0.25"/>
    <row r="135" s="90" customFormat="1" x14ac:dyDescent="0.25"/>
    <row r="136" s="90" customFormat="1" x14ac:dyDescent="0.25"/>
    <row r="137" s="90" customFormat="1" x14ac:dyDescent="0.25"/>
    <row r="138" s="90" customFormat="1" x14ac:dyDescent="0.25"/>
    <row r="139" s="90" customFormat="1" x14ac:dyDescent="0.25"/>
    <row r="140" s="90" customFormat="1" x14ac:dyDescent="0.25"/>
    <row r="141" s="90" customFormat="1" x14ac:dyDescent="0.25"/>
    <row r="142" s="90" customFormat="1" x14ac:dyDescent="0.25"/>
    <row r="143" s="90" customFormat="1" x14ac:dyDescent="0.25"/>
    <row r="144" s="90" customFormat="1" x14ac:dyDescent="0.25"/>
    <row r="145" s="90" customFormat="1" x14ac:dyDescent="0.25"/>
    <row r="146" s="90" customFormat="1" x14ac:dyDescent="0.25"/>
    <row r="147" s="90" customFormat="1" x14ac:dyDescent="0.25"/>
    <row r="148" s="90" customFormat="1" x14ac:dyDescent="0.25"/>
    <row r="149" s="90" customFormat="1" x14ac:dyDescent="0.25"/>
    <row r="150" s="90" customFormat="1" x14ac:dyDescent="0.25"/>
    <row r="151" s="90" customFormat="1" x14ac:dyDescent="0.25"/>
    <row r="152" s="90" customFormat="1" x14ac:dyDescent="0.25"/>
    <row r="153" s="90" customFormat="1" x14ac:dyDescent="0.25"/>
    <row r="154" s="90" customFormat="1" x14ac:dyDescent="0.25"/>
    <row r="155" s="90" customFormat="1" x14ac:dyDescent="0.25"/>
    <row r="156" s="90" customFormat="1" x14ac:dyDescent="0.25"/>
    <row r="157" s="90" customFormat="1" x14ac:dyDescent="0.25"/>
    <row r="158" s="90" customFormat="1" x14ac:dyDescent="0.25"/>
    <row r="159" s="90" customFormat="1" x14ac:dyDescent="0.25"/>
    <row r="160" s="90" customFormat="1" x14ac:dyDescent="0.25"/>
    <row r="161" s="90" customFormat="1" x14ac:dyDescent="0.25"/>
    <row r="162" s="90" customFormat="1" x14ac:dyDescent="0.25"/>
    <row r="163" s="90" customFormat="1" x14ac:dyDescent="0.25"/>
    <row r="164" s="90" customFormat="1" x14ac:dyDescent="0.25"/>
    <row r="165" s="90" customFormat="1" x14ac:dyDescent="0.25"/>
    <row r="166" s="90" customFormat="1" x14ac:dyDescent="0.25"/>
    <row r="167" s="90" customFormat="1" x14ac:dyDescent="0.25"/>
    <row r="168" s="90" customFormat="1" x14ac:dyDescent="0.25"/>
    <row r="169" s="90" customFormat="1" x14ac:dyDescent="0.25"/>
    <row r="170" s="90" customFormat="1" x14ac:dyDescent="0.25"/>
    <row r="171" s="90" customFormat="1" x14ac:dyDescent="0.25"/>
    <row r="172" s="90" customFormat="1" x14ac:dyDescent="0.25"/>
    <row r="173" s="90" customFormat="1" x14ac:dyDescent="0.25"/>
    <row r="174" s="90" customFormat="1" x14ac:dyDescent="0.25"/>
    <row r="175" s="90" customFormat="1" x14ac:dyDescent="0.25"/>
    <row r="176" s="90" customFormat="1" x14ac:dyDescent="0.25"/>
    <row r="177" s="90" customFormat="1" x14ac:dyDescent="0.25"/>
    <row r="178" s="90" customFormat="1" x14ac:dyDescent="0.25"/>
    <row r="179" s="90" customFormat="1" x14ac:dyDescent="0.25"/>
    <row r="180" s="90" customFormat="1" x14ac:dyDescent="0.25"/>
    <row r="181" s="90" customFormat="1" x14ac:dyDescent="0.25"/>
    <row r="182" s="90" customFormat="1" x14ac:dyDescent="0.25"/>
    <row r="183" s="90" customFormat="1" x14ac:dyDescent="0.25"/>
    <row r="184" s="90" customFormat="1" x14ac:dyDescent="0.25"/>
    <row r="185" s="90" customFormat="1" x14ac:dyDescent="0.25"/>
    <row r="186" s="90" customFormat="1" x14ac:dyDescent="0.25"/>
    <row r="187" s="90" customFormat="1" x14ac:dyDescent="0.25"/>
    <row r="188" s="90" customFormat="1" x14ac:dyDescent="0.25"/>
    <row r="189" s="90" customFormat="1" x14ac:dyDescent="0.25"/>
    <row r="190" s="90" customFormat="1" x14ac:dyDescent="0.25"/>
    <row r="191" s="90" customFormat="1" x14ac:dyDescent="0.25"/>
    <row r="192" s="90" customFormat="1" x14ac:dyDescent="0.25"/>
    <row r="193" s="90" customFormat="1" x14ac:dyDescent="0.25"/>
    <row r="194" s="90" customFormat="1" x14ac:dyDescent="0.25"/>
    <row r="195" s="90" customFormat="1" x14ac:dyDescent="0.25"/>
    <row r="196" s="90" customFormat="1" x14ac:dyDescent="0.25"/>
    <row r="197" s="90" customFormat="1" x14ac:dyDescent="0.25"/>
    <row r="198" s="90" customFormat="1" x14ac:dyDescent="0.25"/>
    <row r="199" s="90" customFormat="1" x14ac:dyDescent="0.25"/>
    <row r="200" s="90" customFormat="1" x14ac:dyDescent="0.25"/>
    <row r="201" s="90" customFormat="1" x14ac:dyDescent="0.25"/>
    <row r="202" s="90" customFormat="1" x14ac:dyDescent="0.25"/>
    <row r="203" s="90" customFormat="1" x14ac:dyDescent="0.25"/>
    <row r="204" s="90" customFormat="1" x14ac:dyDescent="0.25"/>
    <row r="205" s="90" customFormat="1" x14ac:dyDescent="0.25"/>
    <row r="206" s="90" customFormat="1" x14ac:dyDescent="0.25"/>
    <row r="207" s="90" customFormat="1" x14ac:dyDescent="0.25"/>
    <row r="208" s="90" customFormat="1" x14ac:dyDescent="0.25"/>
    <row r="209" s="90" customFormat="1" x14ac:dyDescent="0.25"/>
    <row r="210" s="90" customFormat="1" x14ac:dyDescent="0.25"/>
    <row r="211" s="90" customFormat="1" x14ac:dyDescent="0.25"/>
    <row r="212" s="90" customFormat="1" x14ac:dyDescent="0.25"/>
    <row r="213" s="90" customFormat="1" x14ac:dyDescent="0.25"/>
    <row r="214" s="90" customFormat="1" x14ac:dyDescent="0.25"/>
    <row r="215" s="90" customFormat="1" x14ac:dyDescent="0.25"/>
    <row r="216" s="90" customFormat="1" x14ac:dyDescent="0.25"/>
    <row r="217" s="90" customFormat="1" x14ac:dyDescent="0.25"/>
    <row r="218" s="90" customFormat="1" x14ac:dyDescent="0.25"/>
    <row r="219" s="90" customFormat="1" x14ac:dyDescent="0.25"/>
    <row r="220" s="90" customFormat="1" x14ac:dyDescent="0.25"/>
    <row r="221" s="90" customFormat="1" x14ac:dyDescent="0.25"/>
    <row r="222" s="90" customFormat="1" x14ac:dyDescent="0.25"/>
    <row r="223" s="90" customFormat="1" x14ac:dyDescent="0.25"/>
    <row r="224" s="90" customFormat="1" x14ac:dyDescent="0.25"/>
    <row r="225" s="90" customFormat="1" x14ac:dyDescent="0.25"/>
    <row r="226" s="90" customFormat="1" x14ac:dyDescent="0.25"/>
    <row r="227" s="90" customFormat="1" x14ac:dyDescent="0.25"/>
    <row r="228" s="90" customFormat="1" x14ac:dyDescent="0.25"/>
    <row r="229" s="90" customFormat="1" x14ac:dyDescent="0.25"/>
    <row r="230" s="90" customFormat="1" x14ac:dyDescent="0.25"/>
    <row r="231" s="90" customFormat="1" x14ac:dyDescent="0.25"/>
    <row r="232" s="90" customFormat="1" x14ac:dyDescent="0.25"/>
    <row r="233" s="90" customFormat="1" x14ac:dyDescent="0.25"/>
    <row r="234" s="90" customFormat="1" x14ac:dyDescent="0.25"/>
    <row r="235" s="90" customFormat="1" x14ac:dyDescent="0.25"/>
    <row r="236" s="90" customFormat="1" x14ac:dyDescent="0.25"/>
    <row r="237" s="90" customFormat="1" x14ac:dyDescent="0.25"/>
    <row r="238" s="90" customFormat="1" x14ac:dyDescent="0.25"/>
    <row r="239" s="90" customFormat="1" x14ac:dyDescent="0.25"/>
    <row r="240" s="90" customFormat="1" x14ac:dyDescent="0.25"/>
    <row r="241" s="90" customFormat="1" x14ac:dyDescent="0.25"/>
    <row r="242" s="90" customFormat="1" x14ac:dyDescent="0.25"/>
    <row r="243" s="90" customFormat="1" x14ac:dyDescent="0.25"/>
    <row r="244" s="90" customFormat="1" x14ac:dyDescent="0.25"/>
    <row r="245" s="90" customFormat="1" x14ac:dyDescent="0.25"/>
    <row r="246" s="90" customFormat="1" x14ac:dyDescent="0.25"/>
    <row r="247" s="90" customFormat="1" x14ac:dyDescent="0.25"/>
    <row r="248" s="90" customFormat="1" x14ac:dyDescent="0.25"/>
    <row r="249" s="90" customFormat="1" x14ac:dyDescent="0.25"/>
    <row r="250" s="90" customFormat="1" x14ac:dyDescent="0.25"/>
    <row r="251" s="90" customFormat="1" x14ac:dyDescent="0.25"/>
    <row r="252" s="90" customFormat="1" x14ac:dyDescent="0.25"/>
    <row r="253" s="90" customFormat="1" x14ac:dyDescent="0.25"/>
    <row r="254" s="90" customFormat="1" x14ac:dyDescent="0.25"/>
    <row r="255" s="90" customFormat="1" x14ac:dyDescent="0.25"/>
    <row r="256" s="90" customFormat="1" x14ac:dyDescent="0.25"/>
    <row r="257" s="90" customFormat="1" x14ac:dyDescent="0.25"/>
    <row r="258" s="90" customFormat="1" x14ac:dyDescent="0.25"/>
    <row r="259" s="90" customFormat="1" x14ac:dyDescent="0.25"/>
    <row r="260" s="90" customFormat="1" x14ac:dyDescent="0.25"/>
    <row r="261" s="90" customFormat="1" x14ac:dyDescent="0.25"/>
    <row r="262" s="90" customFormat="1" x14ac:dyDescent="0.25"/>
    <row r="263" s="90" customFormat="1" x14ac:dyDescent="0.25"/>
    <row r="264" s="90" customFormat="1" x14ac:dyDescent="0.25"/>
    <row r="265" s="90" customFormat="1" x14ac:dyDescent="0.25"/>
    <row r="266" s="90" customFormat="1" x14ac:dyDescent="0.25"/>
    <row r="267" s="90" customFormat="1" x14ac:dyDescent="0.25"/>
    <row r="268" s="90" customFormat="1" x14ac:dyDescent="0.25"/>
    <row r="269" s="90" customFormat="1" x14ac:dyDescent="0.25"/>
    <row r="270" s="90" customFormat="1" x14ac:dyDescent="0.25"/>
    <row r="271" s="90" customFormat="1" x14ac:dyDescent="0.25"/>
    <row r="272" s="90" customFormat="1" x14ac:dyDescent="0.25"/>
    <row r="273" s="90" customFormat="1" x14ac:dyDescent="0.25"/>
    <row r="274" s="90" customFormat="1" x14ac:dyDescent="0.25"/>
    <row r="275" s="90" customFormat="1" x14ac:dyDescent="0.25"/>
    <row r="276" s="90" customFormat="1" x14ac:dyDescent="0.25"/>
    <row r="277" s="90" customFormat="1" x14ac:dyDescent="0.25"/>
    <row r="278" s="90" customFormat="1" x14ac:dyDescent="0.25"/>
    <row r="279" s="90" customFormat="1" x14ac:dyDescent="0.25"/>
    <row r="280" s="90" customFormat="1" x14ac:dyDescent="0.25"/>
    <row r="281" s="90" customFormat="1" x14ac:dyDescent="0.25"/>
    <row r="282" s="90" customFormat="1" x14ac:dyDescent="0.25"/>
    <row r="283" s="90" customFormat="1" x14ac:dyDescent="0.25"/>
    <row r="284" s="90" customFormat="1" x14ac:dyDescent="0.25"/>
    <row r="285" s="90" customFormat="1" x14ac:dyDescent="0.25"/>
    <row r="286" s="90" customFormat="1" x14ac:dyDescent="0.25"/>
    <row r="287" s="90" customFormat="1" x14ac:dyDescent="0.25"/>
    <row r="288" s="90" customFormat="1" x14ac:dyDescent="0.25"/>
    <row r="289" s="90" customFormat="1" x14ac:dyDescent="0.25"/>
    <row r="290" s="90" customFormat="1" x14ac:dyDescent="0.25"/>
    <row r="291" s="90" customFormat="1" x14ac:dyDescent="0.25"/>
    <row r="292" s="90" customFormat="1" x14ac:dyDescent="0.25"/>
    <row r="293" s="90" customFormat="1" x14ac:dyDescent="0.25"/>
    <row r="294" s="90" customFormat="1" x14ac:dyDescent="0.25"/>
    <row r="295" s="90" customFormat="1" x14ac:dyDescent="0.25"/>
    <row r="296" s="90" customFormat="1" x14ac:dyDescent="0.25"/>
    <row r="297" s="90" customFormat="1" x14ac:dyDescent="0.25"/>
    <row r="298" s="90" customFormat="1" x14ac:dyDescent="0.25"/>
    <row r="299" s="90" customFormat="1" x14ac:dyDescent="0.25"/>
    <row r="300" s="90" customFormat="1" x14ac:dyDescent="0.25"/>
    <row r="301" s="90" customFormat="1" x14ac:dyDescent="0.25"/>
    <row r="302" s="90" customFormat="1" x14ac:dyDescent="0.25"/>
    <row r="303" s="90" customFormat="1" x14ac:dyDescent="0.25"/>
    <row r="304" s="90" customFormat="1" x14ac:dyDescent="0.25"/>
    <row r="305" s="90" customFormat="1" x14ac:dyDescent="0.25"/>
    <row r="306" s="90" customFormat="1" x14ac:dyDescent="0.25"/>
    <row r="307" s="90" customFormat="1" x14ac:dyDescent="0.25"/>
    <row r="308" s="90" customFormat="1" x14ac:dyDescent="0.25"/>
    <row r="309" s="90" customFormat="1" x14ac:dyDescent="0.25"/>
    <row r="310" s="90" customFormat="1" x14ac:dyDescent="0.25"/>
    <row r="311" s="90" customFormat="1" x14ac:dyDescent="0.25"/>
    <row r="312" s="90" customFormat="1" x14ac:dyDescent="0.25"/>
    <row r="313" s="90" customFormat="1" x14ac:dyDescent="0.25"/>
    <row r="314" s="90" customFormat="1" x14ac:dyDescent="0.25"/>
    <row r="315" s="90" customFormat="1" x14ac:dyDescent="0.25"/>
    <row r="316" s="90" customFormat="1" x14ac:dyDescent="0.25"/>
    <row r="317" s="90" customFormat="1" x14ac:dyDescent="0.25"/>
    <row r="318" s="90" customFormat="1" x14ac:dyDescent="0.25"/>
    <row r="319" s="90" customFormat="1" x14ac:dyDescent="0.25"/>
    <row r="320" s="90" customFormat="1" x14ac:dyDescent="0.25"/>
    <row r="321" s="90" customFormat="1" x14ac:dyDescent="0.25"/>
    <row r="322" s="90" customFormat="1" x14ac:dyDescent="0.25"/>
    <row r="323" s="90" customFormat="1" x14ac:dyDescent="0.25"/>
    <row r="324" s="90" customFormat="1" x14ac:dyDescent="0.25"/>
    <row r="325" s="90" customFormat="1" x14ac:dyDescent="0.25"/>
    <row r="326" s="90" customFormat="1" x14ac:dyDescent="0.25"/>
    <row r="327" s="90" customFormat="1" x14ac:dyDescent="0.25"/>
    <row r="328" s="90" customFormat="1" x14ac:dyDescent="0.25"/>
    <row r="329" s="90" customFormat="1" x14ac:dyDescent="0.25"/>
    <row r="330" s="90" customFormat="1" x14ac:dyDescent="0.25"/>
    <row r="331" s="90" customFormat="1" x14ac:dyDescent="0.25"/>
    <row r="332" s="90" customFormat="1" x14ac:dyDescent="0.25"/>
    <row r="333" s="90" customFormat="1" x14ac:dyDescent="0.25"/>
    <row r="334" s="90" customFormat="1" x14ac:dyDescent="0.25"/>
    <row r="335" s="90" customFormat="1" x14ac:dyDescent="0.25"/>
    <row r="336" s="90" customFormat="1" x14ac:dyDescent="0.25"/>
    <row r="337" s="90" customFormat="1" x14ac:dyDescent="0.25"/>
    <row r="338" s="90" customFormat="1" x14ac:dyDescent="0.25"/>
    <row r="339" s="90" customFormat="1" x14ac:dyDescent="0.25"/>
    <row r="340" s="90" customFormat="1" x14ac:dyDescent="0.25"/>
    <row r="341" s="90" customFormat="1" x14ac:dyDescent="0.25"/>
    <row r="342" s="90" customFormat="1" x14ac:dyDescent="0.25"/>
    <row r="343" s="90" customFormat="1" x14ac:dyDescent="0.25"/>
    <row r="344" s="90" customFormat="1" x14ac:dyDescent="0.25"/>
    <row r="345" s="90" customFormat="1" x14ac:dyDescent="0.25"/>
    <row r="346" s="90" customFormat="1" x14ac:dyDescent="0.25"/>
    <row r="347" s="90" customFormat="1" x14ac:dyDescent="0.25"/>
    <row r="348" s="90" customFormat="1" x14ac:dyDescent="0.25"/>
    <row r="349" s="90" customFormat="1" x14ac:dyDescent="0.25"/>
    <row r="350" s="90" customFormat="1" x14ac:dyDescent="0.25"/>
    <row r="351" s="90" customFormat="1" x14ac:dyDescent="0.25"/>
    <row r="352" s="90" customFormat="1" x14ac:dyDescent="0.25"/>
    <row r="353" s="90" customFormat="1" x14ac:dyDescent="0.25"/>
    <row r="354" s="90" customFormat="1" x14ac:dyDescent="0.25"/>
    <row r="355" s="90" customFormat="1" x14ac:dyDescent="0.25"/>
    <row r="356" s="90" customFormat="1" x14ac:dyDescent="0.25"/>
    <row r="357" s="90" customFormat="1" x14ac:dyDescent="0.25"/>
    <row r="358" s="90" customFormat="1" x14ac:dyDescent="0.25"/>
    <row r="359" s="90" customFormat="1" x14ac:dyDescent="0.25"/>
    <row r="360" s="90" customFormat="1" x14ac:dyDescent="0.25"/>
    <row r="361" s="90" customFormat="1" x14ac:dyDescent="0.25"/>
    <row r="362" s="90" customFormat="1" x14ac:dyDescent="0.25"/>
    <row r="363" s="90" customFormat="1" x14ac:dyDescent="0.25"/>
    <row r="364" s="90" customFormat="1" x14ac:dyDescent="0.25"/>
    <row r="365" s="90" customFormat="1" x14ac:dyDescent="0.25"/>
    <row r="366" s="90" customFormat="1" x14ac:dyDescent="0.25"/>
    <row r="367" s="90" customFormat="1" x14ac:dyDescent="0.25"/>
    <row r="368" s="90" customFormat="1" x14ac:dyDescent="0.25"/>
    <row r="369" s="90" customFormat="1" x14ac:dyDescent="0.25"/>
    <row r="370" s="90" customFormat="1" x14ac:dyDescent="0.25"/>
    <row r="371" s="90" customFormat="1" x14ac:dyDescent="0.25"/>
    <row r="372" s="90" customFormat="1" x14ac:dyDescent="0.25"/>
    <row r="373" s="90" customFormat="1" x14ac:dyDescent="0.25"/>
    <row r="374" s="90" customFormat="1" x14ac:dyDescent="0.25"/>
    <row r="375" s="90" customFormat="1" x14ac:dyDescent="0.25"/>
    <row r="376" s="90" customFormat="1" x14ac:dyDescent="0.25"/>
    <row r="377" s="90" customFormat="1" x14ac:dyDescent="0.25"/>
    <row r="378" s="90" customFormat="1" x14ac:dyDescent="0.25"/>
    <row r="379" s="90" customFormat="1" x14ac:dyDescent="0.25"/>
    <row r="380" s="90" customFormat="1" x14ac:dyDescent="0.25"/>
    <row r="381" s="90" customFormat="1" x14ac:dyDescent="0.25"/>
    <row r="382" s="90" customFormat="1" x14ac:dyDescent="0.25"/>
    <row r="383" s="90" customFormat="1" x14ac:dyDescent="0.25"/>
    <row r="384" s="90" customFormat="1" x14ac:dyDescent="0.25"/>
    <row r="385" s="90" customFormat="1" x14ac:dyDescent="0.25"/>
    <row r="386" s="90" customFormat="1" x14ac:dyDescent="0.25"/>
    <row r="387" s="90" customFormat="1" x14ac:dyDescent="0.25"/>
    <row r="388" s="90" customFormat="1" x14ac:dyDescent="0.25"/>
    <row r="389" s="90" customFormat="1" x14ac:dyDescent="0.25"/>
    <row r="390" s="90" customFormat="1" x14ac:dyDescent="0.25"/>
    <row r="391" s="90" customFormat="1" x14ac:dyDescent="0.25"/>
    <row r="392" s="90" customFormat="1" x14ac:dyDescent="0.25"/>
    <row r="393" s="90" customFormat="1" x14ac:dyDescent="0.25"/>
    <row r="394" s="90" customFormat="1" x14ac:dyDescent="0.25"/>
    <row r="395" s="90" customFormat="1" x14ac:dyDescent="0.25"/>
    <row r="396" s="90" customFormat="1" x14ac:dyDescent="0.25"/>
    <row r="397" s="90" customFormat="1" x14ac:dyDescent="0.25"/>
    <row r="398" s="90" customFormat="1" x14ac:dyDescent="0.25"/>
    <row r="399" s="90" customFormat="1" x14ac:dyDescent="0.25"/>
    <row r="400" s="90" customFormat="1" x14ac:dyDescent="0.25"/>
    <row r="401" s="90" customFormat="1" x14ac:dyDescent="0.25"/>
    <row r="402" s="90" customFormat="1" x14ac:dyDescent="0.25"/>
    <row r="403" s="90" customFormat="1" x14ac:dyDescent="0.25"/>
    <row r="404" s="90" customFormat="1" x14ac:dyDescent="0.25"/>
    <row r="405" s="90" customFormat="1" x14ac:dyDescent="0.25"/>
    <row r="406" s="90" customFormat="1" x14ac:dyDescent="0.25"/>
    <row r="407" s="90" customFormat="1" x14ac:dyDescent="0.25"/>
    <row r="408" s="90" customFormat="1" x14ac:dyDescent="0.25"/>
    <row r="409" s="90" customFormat="1" x14ac:dyDescent="0.25"/>
    <row r="410" s="90" customFormat="1" x14ac:dyDescent="0.25"/>
    <row r="411" s="90" customFormat="1" x14ac:dyDescent="0.25"/>
    <row r="412" s="90" customFormat="1" x14ac:dyDescent="0.25"/>
    <row r="413" s="90" customFormat="1" x14ac:dyDescent="0.25"/>
    <row r="414" s="90" customFormat="1" x14ac:dyDescent="0.25"/>
    <row r="415" s="90" customFormat="1" x14ac:dyDescent="0.25"/>
    <row r="416" s="90" customFormat="1" x14ac:dyDescent="0.25"/>
    <row r="417" s="90" customFormat="1" x14ac:dyDescent="0.25"/>
    <row r="418" s="90" customFormat="1" x14ac:dyDescent="0.25"/>
    <row r="419" s="90" customFormat="1" x14ac:dyDescent="0.25"/>
    <row r="420" s="90" customFormat="1" x14ac:dyDescent="0.25"/>
    <row r="421" s="90" customFormat="1" x14ac:dyDescent="0.25"/>
    <row r="422" s="90" customFormat="1" x14ac:dyDescent="0.25"/>
    <row r="423" s="90" customFormat="1" x14ac:dyDescent="0.25"/>
    <row r="424" s="90" customFormat="1" x14ac:dyDescent="0.25"/>
    <row r="425" s="90" customFormat="1" x14ac:dyDescent="0.25"/>
    <row r="426" s="90" customFormat="1" x14ac:dyDescent="0.25"/>
    <row r="427" s="90" customFormat="1" x14ac:dyDescent="0.25"/>
    <row r="428" s="90" customFormat="1" x14ac:dyDescent="0.25"/>
    <row r="429" s="90" customFormat="1" x14ac:dyDescent="0.25"/>
    <row r="430" s="90" customFormat="1" x14ac:dyDescent="0.25"/>
    <row r="431" s="90" customFormat="1" x14ac:dyDescent="0.25"/>
    <row r="432" s="90" customFormat="1" x14ac:dyDescent="0.25"/>
    <row r="433" s="90" customFormat="1" x14ac:dyDescent="0.25"/>
    <row r="434" s="90" customFormat="1" x14ac:dyDescent="0.25"/>
    <row r="435" s="90" customFormat="1" x14ac:dyDescent="0.25"/>
    <row r="436" s="90" customFormat="1" x14ac:dyDescent="0.25"/>
    <row r="437" s="90" customFormat="1" x14ac:dyDescent="0.25"/>
    <row r="438" s="90" customFormat="1" x14ac:dyDescent="0.25"/>
    <row r="439" s="90" customFormat="1" x14ac:dyDescent="0.25"/>
    <row r="440" s="90" customFormat="1" x14ac:dyDescent="0.25"/>
    <row r="441" s="90" customFormat="1" x14ac:dyDescent="0.25"/>
    <row r="442" s="90" customFormat="1" x14ac:dyDescent="0.25"/>
    <row r="443" s="90" customFormat="1" x14ac:dyDescent="0.25"/>
    <row r="444" s="90" customFormat="1" x14ac:dyDescent="0.25"/>
    <row r="445" s="90" customFormat="1" x14ac:dyDescent="0.25"/>
    <row r="446" s="90" customFormat="1" x14ac:dyDescent="0.25"/>
    <row r="447" s="90" customFormat="1" x14ac:dyDescent="0.25"/>
    <row r="448" s="90" customFormat="1" x14ac:dyDescent="0.25"/>
    <row r="449" s="90" customFormat="1" x14ac:dyDescent="0.25"/>
    <row r="450" s="90" customFormat="1" x14ac:dyDescent="0.25"/>
    <row r="451" s="90" customFormat="1" x14ac:dyDescent="0.25"/>
    <row r="452" s="90" customFormat="1" x14ac:dyDescent="0.25"/>
    <row r="453" s="90" customFormat="1" x14ac:dyDescent="0.25"/>
    <row r="454" s="90" customFormat="1" x14ac:dyDescent="0.25"/>
    <row r="455" s="90" customFormat="1" x14ac:dyDescent="0.25"/>
    <row r="456" s="90" customFormat="1" x14ac:dyDescent="0.25"/>
    <row r="457" s="90" customFormat="1" x14ac:dyDescent="0.25"/>
    <row r="458" s="90" customFormat="1" x14ac:dyDescent="0.25"/>
    <row r="459" s="90" customFormat="1" x14ac:dyDescent="0.25"/>
    <row r="460" s="90" customFormat="1" x14ac:dyDescent="0.25"/>
    <row r="461" s="90" customFormat="1" x14ac:dyDescent="0.25"/>
    <row r="462" s="90" customFormat="1" x14ac:dyDescent="0.25"/>
    <row r="463" s="90" customFormat="1" x14ac:dyDescent="0.25"/>
    <row r="464" s="90" customFormat="1" x14ac:dyDescent="0.25"/>
    <row r="465" s="90" customFormat="1" x14ac:dyDescent="0.25"/>
    <row r="466" s="90" customFormat="1" x14ac:dyDescent="0.25"/>
    <row r="467" s="90" customFormat="1" x14ac:dyDescent="0.25"/>
    <row r="468" s="90" customFormat="1" x14ac:dyDescent="0.25"/>
    <row r="469" s="90" customFormat="1" x14ac:dyDescent="0.25"/>
    <row r="470" s="90" customFormat="1" x14ac:dyDescent="0.25"/>
    <row r="471" s="90" customFormat="1" x14ac:dyDescent="0.25"/>
    <row r="472" s="90" customFormat="1" x14ac:dyDescent="0.25"/>
    <row r="473" s="90" customFormat="1" x14ac:dyDescent="0.25"/>
    <row r="474" s="90" customFormat="1" x14ac:dyDescent="0.25"/>
    <row r="475" s="90" customFormat="1" x14ac:dyDescent="0.25"/>
    <row r="476" s="90" customFormat="1" x14ac:dyDescent="0.25"/>
    <row r="477" s="90" customFormat="1" x14ac:dyDescent="0.25"/>
    <row r="478" s="90" customFormat="1" x14ac:dyDescent="0.25"/>
    <row r="479" s="90" customFormat="1" x14ac:dyDescent="0.25"/>
    <row r="480" s="90" customFormat="1" x14ac:dyDescent="0.25"/>
    <row r="481" s="90" customFormat="1" x14ac:dyDescent="0.25"/>
    <row r="482" s="90" customFormat="1" x14ac:dyDescent="0.25"/>
    <row r="483" s="90" customFormat="1" x14ac:dyDescent="0.25"/>
    <row r="484" s="90" customFormat="1" x14ac:dyDescent="0.25"/>
    <row r="485" s="90" customFormat="1" x14ac:dyDescent="0.25"/>
    <row r="486" s="90" customFormat="1" x14ac:dyDescent="0.25"/>
    <row r="487" s="90" customFormat="1" x14ac:dyDescent="0.25"/>
    <row r="488" s="90" customFormat="1" x14ac:dyDescent="0.25"/>
    <row r="489" s="90" customFormat="1" x14ac:dyDescent="0.25"/>
    <row r="490" s="90" customFormat="1" x14ac:dyDescent="0.25"/>
    <row r="491" s="90" customFormat="1" x14ac:dyDescent="0.25"/>
    <row r="492" s="90" customFormat="1" x14ac:dyDescent="0.25"/>
    <row r="493" s="90" customFormat="1" x14ac:dyDescent="0.25"/>
    <row r="494" s="90" customFormat="1" x14ac:dyDescent="0.25"/>
    <row r="495" s="90" customFormat="1" x14ac:dyDescent="0.25"/>
    <row r="496" s="90" customFormat="1" x14ac:dyDescent="0.25"/>
    <row r="497" s="90" customFormat="1" x14ac:dyDescent="0.25"/>
    <row r="498" s="90" customFormat="1" x14ac:dyDescent="0.25"/>
  </sheetData>
  <mergeCells count="107">
    <mergeCell ref="A50:C50"/>
    <mergeCell ref="D50:I50"/>
    <mergeCell ref="J50:K50"/>
    <mergeCell ref="A51:C51"/>
    <mergeCell ref="D51:I51"/>
    <mergeCell ref="J51:K51"/>
    <mergeCell ref="A48:C48"/>
    <mergeCell ref="D48:I48"/>
    <mergeCell ref="J48:K48"/>
    <mergeCell ref="A49:C49"/>
    <mergeCell ref="D49:I49"/>
    <mergeCell ref="J49:K49"/>
    <mergeCell ref="A46:C46"/>
    <mergeCell ref="D46:I46"/>
    <mergeCell ref="J46:K46"/>
    <mergeCell ref="A47:C47"/>
    <mergeCell ref="D47:I47"/>
    <mergeCell ref="J47:K47"/>
    <mergeCell ref="A44:C44"/>
    <mergeCell ref="D44:I44"/>
    <mergeCell ref="J44:K44"/>
    <mergeCell ref="A45:C45"/>
    <mergeCell ref="D45:I45"/>
    <mergeCell ref="J45:K45"/>
    <mergeCell ref="A52:C52"/>
    <mergeCell ref="D52:I52"/>
    <mergeCell ref="J52:K52"/>
    <mergeCell ref="A53:C53"/>
    <mergeCell ref="D53:I53"/>
    <mergeCell ref="J53:K53"/>
    <mergeCell ref="A38:C38"/>
    <mergeCell ref="D38:I38"/>
    <mergeCell ref="J38:K38"/>
    <mergeCell ref="A39:C39"/>
    <mergeCell ref="D39:I39"/>
    <mergeCell ref="J39:K39"/>
    <mergeCell ref="A42:C42"/>
    <mergeCell ref="D42:I42"/>
    <mergeCell ref="J42:K42"/>
    <mergeCell ref="A43:C43"/>
    <mergeCell ref="D43:I43"/>
    <mergeCell ref="J43:K43"/>
    <mergeCell ref="A40:C40"/>
    <mergeCell ref="D40:I40"/>
    <mergeCell ref="J40:K40"/>
    <mergeCell ref="A41:C41"/>
    <mergeCell ref="D41:I41"/>
    <mergeCell ref="J41:K41"/>
    <mergeCell ref="A36:C36"/>
    <mergeCell ref="D36:I36"/>
    <mergeCell ref="J36:K36"/>
    <mergeCell ref="A37:C37"/>
    <mergeCell ref="D37:I37"/>
    <mergeCell ref="J37:K37"/>
    <mergeCell ref="A34:C34"/>
    <mergeCell ref="D34:I34"/>
    <mergeCell ref="J34:K34"/>
    <mergeCell ref="A35:C35"/>
    <mergeCell ref="D35:I35"/>
    <mergeCell ref="J35:K35"/>
    <mergeCell ref="A32:C32"/>
    <mergeCell ref="D32:I32"/>
    <mergeCell ref="J32:K32"/>
    <mergeCell ref="A33:C33"/>
    <mergeCell ref="D33:I33"/>
    <mergeCell ref="J33:K33"/>
    <mergeCell ref="A62:K62"/>
    <mergeCell ref="A63:K63"/>
    <mergeCell ref="A19:K19"/>
    <mergeCell ref="A20:K20"/>
    <mergeCell ref="A23:K23"/>
    <mergeCell ref="A22:K22"/>
    <mergeCell ref="A59:K59"/>
    <mergeCell ref="A60:K60"/>
    <mergeCell ref="A55:K55"/>
    <mergeCell ref="A57:K57"/>
    <mergeCell ref="A58:K58"/>
    <mergeCell ref="A30:C30"/>
    <mergeCell ref="D30:I30"/>
    <mergeCell ref="J30:K30"/>
    <mergeCell ref="A31:C31"/>
    <mergeCell ref="D31:I31"/>
    <mergeCell ref="J31:K31"/>
    <mergeCell ref="A28:C28"/>
    <mergeCell ref="D28:I28"/>
    <mergeCell ref="J28:K28"/>
    <mergeCell ref="A29:C29"/>
    <mergeCell ref="D29:I29"/>
    <mergeCell ref="J29:K29"/>
    <mergeCell ref="A18:K18"/>
    <mergeCell ref="A24:K24"/>
    <mergeCell ref="A26:K26"/>
    <mergeCell ref="A27:C27"/>
    <mergeCell ref="D27:I27"/>
    <mergeCell ref="J27:K27"/>
    <mergeCell ref="A12:K12"/>
    <mergeCell ref="A13:K13"/>
    <mergeCell ref="A14:K14"/>
    <mergeCell ref="A15:K15"/>
    <mergeCell ref="A16:K16"/>
    <mergeCell ref="A17:K17"/>
    <mergeCell ref="A1:B3"/>
    <mergeCell ref="C1:K3"/>
    <mergeCell ref="A6:K6"/>
    <mergeCell ref="A8:K8"/>
    <mergeCell ref="A10:K10"/>
    <mergeCell ref="A11:K11"/>
  </mergeCells>
  <hyperlinks>
    <hyperlink ref="A18" location="_ftnref1" display="_ftnref1" xr:uid="{983183FD-625B-433C-891D-18533E2DE602}"/>
    <hyperlink ref="A24" location="_ftnref2" display="_ftnref2" xr:uid="{37EE9ADB-C451-4F27-A91D-3E7FD8B714E2}"/>
    <hyperlink ref="A19" location="_ftnref2" display="_ftnref2" xr:uid="{14116759-EACC-4E15-AE86-16A8A2FB6A98}"/>
    <hyperlink ref="A20" location="_ftnref2" display="_ftnref2" xr:uid="{7048A4D4-A113-466B-90D3-54CA55BFED3B}"/>
    <hyperlink ref="A21" location="_ftnref2" display="_ftnref2" xr:uid="{C875AE8C-0AD9-4AA1-86E1-5AF72F10E4C5}"/>
    <hyperlink ref="A23" location="_ftnref2" display="_ftnref2" xr:uid="{70971E57-BECE-46FF-BE09-CBE7CB941602}"/>
    <hyperlink ref="A22" location="_ftnref2" display="_ftnref2" xr:uid="{F5F1C667-06D5-4D69-938F-9AC9EB8A9117}"/>
  </hyperlinks>
  <pageMargins left="0.7" right="0.7" top="0.75" bottom="0.75" header="0.3" footer="0.3"/>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9"/>
  <sheetViews>
    <sheetView showGridLines="0" tabSelected="1" zoomScale="90" zoomScaleNormal="90" workbookViewId="0">
      <selection activeCell="D7" sqref="D7:E7"/>
    </sheetView>
  </sheetViews>
  <sheetFormatPr baseColWidth="10" defaultColWidth="11.42578125" defaultRowHeight="15" x14ac:dyDescent="0.25"/>
  <cols>
    <col min="1" max="1" width="3.42578125" customWidth="1"/>
    <col min="2" max="2" width="3.42578125" style="3" customWidth="1"/>
    <col min="3" max="3" width="40.5703125" style="1" customWidth="1"/>
    <col min="4" max="4" width="75.140625" style="1" customWidth="1"/>
    <col min="5" max="5" width="15.140625" customWidth="1"/>
    <col min="6" max="6" width="22" style="3" customWidth="1"/>
    <col min="7" max="7" width="9.85546875" customWidth="1"/>
    <col min="8" max="8" width="10.42578125" customWidth="1"/>
    <col min="9" max="9" width="54" customWidth="1"/>
    <col min="10" max="10" width="8.7109375" customWidth="1"/>
    <col min="11" max="11" width="5.5703125" customWidth="1"/>
    <col min="12" max="12" width="12.28515625" bestFit="1" customWidth="1"/>
    <col min="18" max="18" width="16.85546875" customWidth="1"/>
  </cols>
  <sheetData>
    <row r="1" spans="1:11" x14ac:dyDescent="0.25">
      <c r="B1"/>
      <c r="C1" s="224"/>
      <c r="D1" s="227" t="s">
        <v>0</v>
      </c>
      <c r="E1" s="228"/>
      <c r="F1" s="228"/>
      <c r="G1" s="228"/>
      <c r="H1" s="228"/>
      <c r="I1" s="229"/>
    </row>
    <row r="2" spans="1:11" ht="15" customHeight="1" x14ac:dyDescent="0.25">
      <c r="A2" s="68"/>
      <c r="B2" s="69"/>
      <c r="C2" s="225"/>
      <c r="D2" s="230"/>
      <c r="E2" s="231"/>
      <c r="F2" s="231"/>
      <c r="G2" s="231"/>
      <c r="H2" s="231"/>
      <c r="I2" s="232"/>
      <c r="J2" s="70"/>
      <c r="K2" s="70"/>
    </row>
    <row r="3" spans="1:11" ht="15" customHeight="1" x14ac:dyDescent="0.25">
      <c r="A3" s="68"/>
      <c r="B3" s="69"/>
      <c r="C3" s="225"/>
      <c r="D3" s="230"/>
      <c r="E3" s="231"/>
      <c r="F3" s="231"/>
      <c r="G3" s="231"/>
      <c r="H3" s="231"/>
      <c r="I3" s="232"/>
    </row>
    <row r="4" spans="1:11" ht="15.75" customHeight="1" x14ac:dyDescent="0.25">
      <c r="A4" s="68"/>
      <c r="B4" s="69"/>
      <c r="C4" s="226"/>
      <c r="D4" s="233"/>
      <c r="E4" s="234"/>
      <c r="F4" s="234"/>
      <c r="G4" s="234"/>
      <c r="H4" s="234"/>
      <c r="I4" s="235"/>
    </row>
    <row r="5" spans="1:11" ht="18.75" x14ac:dyDescent="0.25">
      <c r="A5" s="170"/>
      <c r="B5" s="170"/>
      <c r="C5" s="170"/>
      <c r="D5" s="170"/>
      <c r="E5" s="170"/>
      <c r="F5" s="170"/>
      <c r="G5" s="170"/>
      <c r="H5" s="170"/>
    </row>
    <row r="6" spans="1:11" ht="26.25" customHeight="1" thickBot="1" x14ac:dyDescent="0.35">
      <c r="A6" s="65"/>
      <c r="B6" s="66" t="s">
        <v>1</v>
      </c>
      <c r="C6"/>
      <c r="D6"/>
      <c r="F6"/>
      <c r="I6" s="67"/>
    </row>
    <row r="7" spans="1:11" ht="21" customHeight="1" thickBot="1" x14ac:dyDescent="0.3">
      <c r="B7" s="204" t="s">
        <v>2</v>
      </c>
      <c r="C7" s="205"/>
      <c r="D7" s="211"/>
      <c r="E7" s="212"/>
      <c r="F7" s="213" t="s">
        <v>3</v>
      </c>
      <c r="G7" s="213"/>
      <c r="H7" s="214"/>
      <c r="I7" s="83"/>
    </row>
    <row r="8" spans="1:11" x14ac:dyDescent="0.25">
      <c r="B8" s="184" t="s">
        <v>4</v>
      </c>
      <c r="C8" s="206"/>
      <c r="D8" s="77"/>
      <c r="E8" s="58" t="s">
        <v>5</v>
      </c>
      <c r="F8" s="75"/>
      <c r="G8" s="61"/>
      <c r="H8" s="62" t="s">
        <v>6</v>
      </c>
      <c r="I8" s="78"/>
    </row>
    <row r="9" spans="1:11" x14ac:dyDescent="0.25">
      <c r="B9" s="180" t="s">
        <v>7</v>
      </c>
      <c r="C9" s="203"/>
      <c r="D9" s="74"/>
      <c r="E9" s="57" t="s">
        <v>8</v>
      </c>
      <c r="F9" s="76"/>
      <c r="G9" s="63"/>
      <c r="H9" s="57" t="s">
        <v>9</v>
      </c>
      <c r="I9" s="79"/>
    </row>
    <row r="10" spans="1:11" x14ac:dyDescent="0.25">
      <c r="B10" s="180" t="s">
        <v>10</v>
      </c>
      <c r="C10" s="203"/>
      <c r="D10" s="74"/>
      <c r="E10" s="57" t="s">
        <v>11</v>
      </c>
      <c r="F10" s="76"/>
      <c r="G10" s="63"/>
      <c r="H10" s="57" t="s">
        <v>12</v>
      </c>
      <c r="I10" s="79"/>
    </row>
    <row r="11" spans="1:11" x14ac:dyDescent="0.25">
      <c r="B11" s="180" t="s">
        <v>13</v>
      </c>
      <c r="C11" s="203"/>
      <c r="D11" s="74"/>
      <c r="E11" s="57" t="s">
        <v>11</v>
      </c>
      <c r="F11" s="76"/>
      <c r="G11" s="64"/>
      <c r="H11" s="85" t="s">
        <v>11</v>
      </c>
      <c r="I11" s="79"/>
    </row>
    <row r="12" spans="1:11" ht="15.75" thickBot="1" x14ac:dyDescent="0.3">
      <c r="B12" s="209"/>
      <c r="C12" s="210"/>
      <c r="D12" s="49"/>
      <c r="E12" s="49"/>
      <c r="F12" s="49"/>
      <c r="G12" s="50"/>
      <c r="H12" s="51"/>
      <c r="I12" s="52"/>
    </row>
    <row r="13" spans="1:11" ht="17.25" customHeight="1" x14ac:dyDescent="0.25">
      <c r="B13" s="172" t="s">
        <v>14</v>
      </c>
      <c r="C13" s="173"/>
      <c r="D13" s="71" t="s">
        <v>15</v>
      </c>
      <c r="E13" s="72" t="s">
        <v>16</v>
      </c>
      <c r="F13" s="193" t="s">
        <v>17</v>
      </c>
      <c r="G13" s="194"/>
      <c r="H13" s="73" t="s">
        <v>18</v>
      </c>
      <c r="I13" s="60"/>
    </row>
    <row r="14" spans="1:11" x14ac:dyDescent="0.25">
      <c r="B14" s="174" t="s">
        <v>50</v>
      </c>
      <c r="C14" s="175"/>
      <c r="D14" s="80"/>
      <c r="E14" s="82"/>
      <c r="F14" s="199"/>
      <c r="G14" s="200"/>
      <c r="H14" s="195"/>
      <c r="I14" s="196"/>
    </row>
    <row r="15" spans="1:11" x14ac:dyDescent="0.25">
      <c r="B15" s="176"/>
      <c r="C15" s="177"/>
      <c r="D15" s="53"/>
      <c r="E15" s="56"/>
      <c r="F15" s="199"/>
      <c r="G15" s="200"/>
      <c r="H15" s="199"/>
      <c r="I15" s="200"/>
    </row>
    <row r="16" spans="1:11" ht="15.75" thickBot="1" x14ac:dyDescent="0.3">
      <c r="B16" s="178"/>
      <c r="C16" s="179"/>
      <c r="D16" s="54"/>
      <c r="E16" s="55"/>
      <c r="F16" s="197"/>
      <c r="G16" s="198"/>
      <c r="H16" s="197"/>
      <c r="I16" s="198"/>
    </row>
    <row r="17" spans="2:9" ht="15.75" thickBot="1" x14ac:dyDescent="0.3">
      <c r="B17" s="180" t="s">
        <v>19</v>
      </c>
      <c r="C17" s="181"/>
      <c r="D17" s="215"/>
      <c r="E17" s="216"/>
      <c r="F17" s="217" t="s">
        <v>11</v>
      </c>
      <c r="G17" s="218"/>
      <c r="H17" s="222"/>
      <c r="I17" s="223"/>
    </row>
    <row r="18" spans="2:9" ht="15.75" thickBot="1" x14ac:dyDescent="0.3">
      <c r="B18" s="182" t="s">
        <v>20</v>
      </c>
      <c r="C18" s="183"/>
      <c r="D18" s="114"/>
      <c r="E18" s="219" t="s">
        <v>21</v>
      </c>
      <c r="F18" s="220"/>
      <c r="G18" s="221"/>
      <c r="H18" s="197"/>
      <c r="I18" s="198"/>
    </row>
    <row r="19" spans="2:9" x14ac:dyDescent="0.25">
      <c r="B19" s="184" t="s">
        <v>22</v>
      </c>
      <c r="C19" s="185"/>
      <c r="D19" s="207"/>
      <c r="E19" s="207"/>
      <c r="F19" s="207"/>
      <c r="G19" s="207"/>
      <c r="H19" s="207"/>
      <c r="I19" s="208"/>
    </row>
    <row r="20" spans="2:9" x14ac:dyDescent="0.25">
      <c r="B20" s="186"/>
      <c r="C20" s="187"/>
      <c r="D20" s="201"/>
      <c r="E20" s="201"/>
      <c r="F20" s="201"/>
      <c r="G20" s="201"/>
      <c r="H20" s="201"/>
      <c r="I20" s="202"/>
    </row>
    <row r="21" spans="2:9" ht="15.75" thickBot="1" x14ac:dyDescent="0.3">
      <c r="B21" s="188"/>
      <c r="C21" s="189"/>
      <c r="D21" s="191"/>
      <c r="E21" s="191"/>
      <c r="F21" s="191"/>
      <c r="G21" s="191"/>
      <c r="H21" s="191"/>
      <c r="I21" s="192"/>
    </row>
    <row r="22" spans="2:9" x14ac:dyDescent="0.25">
      <c r="C22" s="35"/>
      <c r="D22" s="35"/>
      <c r="E22" s="35"/>
      <c r="F22" s="35"/>
      <c r="G22" s="35"/>
      <c r="H22" s="35"/>
      <c r="I22" s="35"/>
    </row>
    <row r="23" spans="2:9" ht="81" customHeight="1" x14ac:dyDescent="0.25">
      <c r="B23" s="4"/>
      <c r="C23" s="36" t="s">
        <v>23</v>
      </c>
      <c r="D23" s="36" t="s">
        <v>24</v>
      </c>
      <c r="E23" s="37" t="s">
        <v>25</v>
      </c>
      <c r="F23" s="36" t="s">
        <v>182</v>
      </c>
      <c r="G23" s="36" t="s">
        <v>26</v>
      </c>
      <c r="H23" s="36" t="s">
        <v>27</v>
      </c>
      <c r="I23" s="36" t="s">
        <v>18</v>
      </c>
    </row>
    <row r="24" spans="2:9" ht="189" customHeight="1" x14ac:dyDescent="0.25">
      <c r="B24" s="4">
        <v>1</v>
      </c>
      <c r="C24" s="38" t="s">
        <v>28</v>
      </c>
      <c r="D24" s="38" t="s">
        <v>93</v>
      </c>
      <c r="E24" s="39" t="s">
        <v>29</v>
      </c>
      <c r="F24" s="44">
        <v>1</v>
      </c>
      <c r="G24" s="42">
        <v>6</v>
      </c>
      <c r="H24" s="39">
        <f t="shared" ref="H24:H35" si="0">F24*G24</f>
        <v>6</v>
      </c>
      <c r="I24" s="81"/>
    </row>
    <row r="25" spans="2:9" ht="192" customHeight="1" x14ac:dyDescent="0.25">
      <c r="B25" s="4">
        <v>2</v>
      </c>
      <c r="C25" s="40" t="s">
        <v>94</v>
      </c>
      <c r="D25" s="38" t="s">
        <v>95</v>
      </c>
      <c r="E25" s="39" t="s">
        <v>30</v>
      </c>
      <c r="F25" s="44">
        <v>1</v>
      </c>
      <c r="G25" s="42">
        <v>12</v>
      </c>
      <c r="H25" s="39">
        <f t="shared" si="0"/>
        <v>12</v>
      </c>
      <c r="I25" s="81"/>
    </row>
    <row r="26" spans="2:9" ht="409.5" customHeight="1" x14ac:dyDescent="0.25">
      <c r="B26" s="4">
        <v>3</v>
      </c>
      <c r="C26" s="40" t="s">
        <v>96</v>
      </c>
      <c r="D26" s="38" t="s">
        <v>97</v>
      </c>
      <c r="E26" s="39" t="s">
        <v>30</v>
      </c>
      <c r="F26" s="44">
        <v>1</v>
      </c>
      <c r="G26" s="42">
        <v>12</v>
      </c>
      <c r="H26" s="39">
        <f t="shared" ref="H26:H30" si="1">F26*G26</f>
        <v>12</v>
      </c>
      <c r="I26" s="81"/>
    </row>
    <row r="27" spans="2:9" ht="409.6" customHeight="1" x14ac:dyDescent="0.25">
      <c r="B27" s="5" t="s">
        <v>31</v>
      </c>
      <c r="C27" s="40" t="s">
        <v>98</v>
      </c>
      <c r="D27" s="43" t="s">
        <v>99</v>
      </c>
      <c r="E27" s="39" t="s">
        <v>30</v>
      </c>
      <c r="F27" s="44">
        <v>1</v>
      </c>
      <c r="G27" s="42">
        <v>12</v>
      </c>
      <c r="H27" s="39">
        <f t="shared" si="1"/>
        <v>12</v>
      </c>
      <c r="I27" s="81"/>
    </row>
    <row r="28" spans="2:9" ht="263.25" customHeight="1" x14ac:dyDescent="0.25">
      <c r="B28" s="5" t="s">
        <v>32</v>
      </c>
      <c r="C28" s="38" t="s">
        <v>100</v>
      </c>
      <c r="D28" s="38" t="s">
        <v>101</v>
      </c>
      <c r="E28" s="39" t="s">
        <v>30</v>
      </c>
      <c r="F28" s="44">
        <v>1</v>
      </c>
      <c r="G28" s="42">
        <v>12</v>
      </c>
      <c r="H28" s="39">
        <f t="shared" si="1"/>
        <v>12</v>
      </c>
      <c r="I28" s="81"/>
    </row>
    <row r="29" spans="2:9" ht="156.75" customHeight="1" x14ac:dyDescent="0.25">
      <c r="B29" s="4">
        <v>4</v>
      </c>
      <c r="C29" s="40" t="s">
        <v>102</v>
      </c>
      <c r="D29" s="38" t="s">
        <v>103</v>
      </c>
      <c r="E29" s="39" t="s">
        <v>29</v>
      </c>
      <c r="F29" s="44">
        <v>1</v>
      </c>
      <c r="G29" s="42">
        <v>6</v>
      </c>
      <c r="H29" s="39">
        <f t="shared" si="1"/>
        <v>6</v>
      </c>
      <c r="I29" s="81"/>
    </row>
    <row r="30" spans="2:9" ht="167.25" customHeight="1" x14ac:dyDescent="0.25">
      <c r="B30" s="5">
        <v>5</v>
      </c>
      <c r="C30" s="38" t="s">
        <v>33</v>
      </c>
      <c r="D30" s="59" t="s">
        <v>104</v>
      </c>
      <c r="E30" s="39" t="s">
        <v>30</v>
      </c>
      <c r="F30" s="44">
        <v>1</v>
      </c>
      <c r="G30" s="42">
        <v>12</v>
      </c>
      <c r="H30" s="39">
        <f t="shared" si="1"/>
        <v>12</v>
      </c>
      <c r="I30" s="81"/>
    </row>
    <row r="31" spans="2:9" ht="224.25" customHeight="1" x14ac:dyDescent="0.25">
      <c r="B31" s="5">
        <v>6</v>
      </c>
      <c r="C31" s="38" t="s">
        <v>105</v>
      </c>
      <c r="D31" s="38" t="s">
        <v>106</v>
      </c>
      <c r="E31" s="41" t="s">
        <v>34</v>
      </c>
      <c r="F31" s="44">
        <v>1</v>
      </c>
      <c r="G31" s="42">
        <v>2</v>
      </c>
      <c r="H31" s="39">
        <f>F31*G31</f>
        <v>2</v>
      </c>
      <c r="I31" s="81"/>
    </row>
    <row r="32" spans="2:9" ht="204" customHeight="1" x14ac:dyDescent="0.25">
      <c r="B32" s="4">
        <v>7</v>
      </c>
      <c r="C32" s="40" t="s">
        <v>35</v>
      </c>
      <c r="D32" s="40" t="s">
        <v>107</v>
      </c>
      <c r="E32" s="39" t="s">
        <v>29</v>
      </c>
      <c r="F32" s="44">
        <v>1</v>
      </c>
      <c r="G32" s="42">
        <v>6</v>
      </c>
      <c r="H32" s="39">
        <f>F32*G32</f>
        <v>6</v>
      </c>
      <c r="I32" s="81"/>
    </row>
    <row r="33" spans="2:9" ht="277.5" customHeight="1" x14ac:dyDescent="0.25">
      <c r="B33" s="4">
        <v>8</v>
      </c>
      <c r="C33" s="40" t="s">
        <v>36</v>
      </c>
      <c r="D33" s="38" t="s">
        <v>108</v>
      </c>
      <c r="E33" s="39" t="s">
        <v>30</v>
      </c>
      <c r="F33" s="44">
        <v>1</v>
      </c>
      <c r="G33" s="42">
        <v>12</v>
      </c>
      <c r="H33" s="39">
        <f>F33*G33</f>
        <v>12</v>
      </c>
      <c r="I33" s="81"/>
    </row>
    <row r="34" spans="2:9" ht="184.5" customHeight="1" x14ac:dyDescent="0.25">
      <c r="B34" s="5">
        <v>9</v>
      </c>
      <c r="C34" s="38" t="s">
        <v>37</v>
      </c>
      <c r="D34" s="38" t="s">
        <v>109</v>
      </c>
      <c r="E34" s="39" t="s">
        <v>29</v>
      </c>
      <c r="F34" s="44">
        <v>1</v>
      </c>
      <c r="G34" s="42">
        <v>6</v>
      </c>
      <c r="H34" s="39">
        <f t="shared" si="0"/>
        <v>6</v>
      </c>
      <c r="I34" s="81"/>
    </row>
    <row r="35" spans="2:9" ht="111" customHeight="1" x14ac:dyDescent="0.25">
      <c r="B35" s="5">
        <v>10</v>
      </c>
      <c r="C35" s="38" t="s">
        <v>38</v>
      </c>
      <c r="D35" s="59" t="s">
        <v>110</v>
      </c>
      <c r="E35" s="41" t="s">
        <v>34</v>
      </c>
      <c r="F35" s="44">
        <v>1</v>
      </c>
      <c r="G35" s="42">
        <v>2</v>
      </c>
      <c r="H35" s="39">
        <f t="shared" si="0"/>
        <v>2</v>
      </c>
      <c r="I35" s="81"/>
    </row>
    <row r="36" spans="2:9" x14ac:dyDescent="0.25">
      <c r="F36" s="12" t="s">
        <v>39</v>
      </c>
      <c r="G36" s="13"/>
      <c r="H36" s="6">
        <f>SUM(H24:H35)</f>
        <v>100</v>
      </c>
    </row>
    <row r="37" spans="2:9" ht="15.75" x14ac:dyDescent="0.25">
      <c r="B37" s="171" t="s">
        <v>40</v>
      </c>
      <c r="C37" s="171"/>
      <c r="D37" s="86" t="s">
        <v>41</v>
      </c>
      <c r="F37"/>
    </row>
    <row r="38" spans="2:9" ht="15.75" x14ac:dyDescent="0.25">
      <c r="B38" s="171" t="s">
        <v>42</v>
      </c>
      <c r="C38" s="171"/>
      <c r="D38" s="87" t="s">
        <v>43</v>
      </c>
      <c r="F38" s="171" t="s">
        <v>44</v>
      </c>
      <c r="G38" s="171"/>
      <c r="H38" s="171"/>
      <c r="I38" s="88">
        <f>H36</f>
        <v>100</v>
      </c>
    </row>
    <row r="39" spans="2:9" ht="15.75" x14ac:dyDescent="0.25">
      <c r="B39" s="171" t="s">
        <v>45</v>
      </c>
      <c r="C39" s="171"/>
      <c r="D39" s="86" t="s">
        <v>46</v>
      </c>
      <c r="F39" s="190" t="s">
        <v>40</v>
      </c>
      <c r="G39" s="190"/>
      <c r="H39" s="190"/>
      <c r="I39" s="89" t="str">
        <f>IF(I38&gt;100,"IE",IF(AND(I38&gt;=96),"I",IF(AND(I38&gt;=64,I38&lt;96),"EI",IF(I38&lt;64,"NI"))))</f>
        <v>I</v>
      </c>
    </row>
    <row r="40" spans="2:9" ht="15.75" x14ac:dyDescent="0.25">
      <c r="B40" s="171" t="s">
        <v>47</v>
      </c>
      <c r="C40" s="171"/>
      <c r="D40" s="86" t="s">
        <v>48</v>
      </c>
      <c r="F40"/>
    </row>
    <row r="295" spans="3:3" x14ac:dyDescent="0.25">
      <c r="C295" s="1" t="s">
        <v>49</v>
      </c>
    </row>
    <row r="296" spans="3:3" x14ac:dyDescent="0.25">
      <c r="C296" s="1" t="s">
        <v>50</v>
      </c>
    </row>
    <row r="297" spans="3:3" x14ac:dyDescent="0.25">
      <c r="C297" s="1" t="s">
        <v>51</v>
      </c>
    </row>
    <row r="298" spans="3:3" x14ac:dyDescent="0.25">
      <c r="C298" s="1" t="s">
        <v>52</v>
      </c>
    </row>
    <row r="299" spans="3:3" x14ac:dyDescent="0.25">
      <c r="C299" s="1" t="s">
        <v>53</v>
      </c>
    </row>
  </sheetData>
  <sheetProtection autoFilter="0" pivotTables="0"/>
  <mergeCells count="41">
    <mergeCell ref="C1:C4"/>
    <mergeCell ref="D1:I4"/>
    <mergeCell ref="B9:C9"/>
    <mergeCell ref="B7:C7"/>
    <mergeCell ref="B8:C8"/>
    <mergeCell ref="D19:I19"/>
    <mergeCell ref="B10:C10"/>
    <mergeCell ref="B11:C11"/>
    <mergeCell ref="B12:C12"/>
    <mergeCell ref="D7:E7"/>
    <mergeCell ref="F7:H7"/>
    <mergeCell ref="D17:E17"/>
    <mergeCell ref="F17:G17"/>
    <mergeCell ref="E18:G18"/>
    <mergeCell ref="H17:I17"/>
    <mergeCell ref="H18:I18"/>
    <mergeCell ref="D21:I21"/>
    <mergeCell ref="F13:G13"/>
    <mergeCell ref="H14:I14"/>
    <mergeCell ref="H16:I16"/>
    <mergeCell ref="F14:G14"/>
    <mergeCell ref="F16:G16"/>
    <mergeCell ref="D20:I20"/>
    <mergeCell ref="F15:G15"/>
    <mergeCell ref="H15:I15"/>
    <mergeCell ref="A5:H5"/>
    <mergeCell ref="B37:C37"/>
    <mergeCell ref="B38:C38"/>
    <mergeCell ref="B39:C39"/>
    <mergeCell ref="B40:C40"/>
    <mergeCell ref="B13:C13"/>
    <mergeCell ref="B14:C14"/>
    <mergeCell ref="B15:C15"/>
    <mergeCell ref="B16:C16"/>
    <mergeCell ref="B17:C17"/>
    <mergeCell ref="B18:C18"/>
    <mergeCell ref="B19:C19"/>
    <mergeCell ref="B20:C20"/>
    <mergeCell ref="B21:C21"/>
    <mergeCell ref="F38:H38"/>
    <mergeCell ref="F39:H39"/>
  </mergeCells>
  <conditionalFormatting sqref="D31 D35:D36 E36:E40 F40:H40 D41:E1048576 C295:C299">
    <cfRule type="expression" dxfId="17" priority="41">
      <formula>C31="Informativo"</formula>
    </cfRule>
    <cfRule type="expression" dxfId="16" priority="42">
      <formula>C31="Menor"</formula>
    </cfRule>
    <cfRule type="expression" dxfId="15" priority="43">
      <formula>C31="Crítico"</formula>
    </cfRule>
    <cfRule type="expression" dxfId="14" priority="44">
      <formula>C31="Mayor"</formula>
    </cfRule>
  </conditionalFormatting>
  <conditionalFormatting sqref="E23:E30">
    <cfRule type="expression" dxfId="13" priority="2">
      <formula>E23="Informativo"</formula>
    </cfRule>
    <cfRule type="expression" dxfId="12" priority="3">
      <formula>E23="Menor"</formula>
    </cfRule>
    <cfRule type="expression" dxfId="11" priority="4">
      <formula>E23="Crítico"</formula>
    </cfRule>
    <cfRule type="expression" dxfId="10" priority="5">
      <formula>E23="Mayor"</formula>
    </cfRule>
  </conditionalFormatting>
  <conditionalFormatting sqref="E32:E34">
    <cfRule type="expression" dxfId="9" priority="37">
      <formula>E32="Informativo"</formula>
    </cfRule>
    <cfRule type="expression" dxfId="8" priority="38">
      <formula>E32="Menor"</formula>
    </cfRule>
    <cfRule type="expression" dxfId="7" priority="39">
      <formula>E32="Crítico"</formula>
    </cfRule>
    <cfRule type="expression" dxfId="6" priority="40">
      <formula>E32="Mayor"</formula>
    </cfRule>
  </conditionalFormatting>
  <conditionalFormatting sqref="F24:F36">
    <cfRule type="expression" dxfId="5" priority="1">
      <formula>F24=1</formula>
    </cfRule>
  </conditionalFormatting>
  <conditionalFormatting sqref="F39">
    <cfRule type="expression" dxfId="4" priority="30">
      <formula>F39=1</formula>
    </cfRule>
  </conditionalFormatting>
  <conditionalFormatting sqref="I39">
    <cfRule type="expression" dxfId="3" priority="26">
      <formula>I39="NI"</formula>
    </cfRule>
    <cfRule type="expression" dxfId="2" priority="27">
      <formula>I39="EI"</formula>
    </cfRule>
    <cfRule type="expression" dxfId="1" priority="28">
      <formula>I39="IE"</formula>
    </cfRule>
    <cfRule type="expression" dxfId="0" priority="29">
      <formula>I39="I"</formula>
    </cfRule>
  </conditionalFormatting>
  <dataValidations count="1">
    <dataValidation type="list" allowBlank="1" showInputMessage="1" showErrorMessage="1" sqref="B14:B16" xr:uid="{00000000-0002-0000-0000-000000000000}">
      <formula1>$C$295:$C$299</formula1>
    </dataValidation>
  </dataValidations>
  <printOptions horizontalCentered="1"/>
  <pageMargins left="0.39370078740157483" right="0.23622047244094491" top="0.39370078740157483" bottom="0.74803149606299213" header="0.23622047244094491" footer="0.31496062992125984"/>
  <pageSetup scale="60" fitToHeight="9" orientation="landscape" r:id="rId1"/>
  <headerFooter>
    <oddHeader xml:space="preserve">&amp;C&amp;"-,Negrita" </oddHeader>
    <oddFooter>&amp;C&amp;"Arial,Normal"&amp;10EL FORMATO IMPRESO, SIN DILIGENCIAR, ES UNA COPIA NO CONTROLADA
https://www.invima.gov.co/procesos&amp;R&amp;"Arial,Normal"&amp;10Página &amp;P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'Tablas de referencia'!$I$11:$I$13</xm:f>
          </x14:formula1>
          <xm:sqref>F24:F35</xm:sqref>
        </x14:dataValidation>
        <x14:dataValidation type="list" allowBlank="1" showInputMessage="1" showErrorMessage="1" xr:uid="{00000000-0002-0000-0000-000002000000}">
          <x14:formula1>
            <xm:f>'Tablas de referencia'!$G$16:$G$18</xm:f>
          </x14:formula1>
          <xm:sqref>I8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2"/>
  <sheetViews>
    <sheetView topLeftCell="A7" workbookViewId="0">
      <selection activeCell="G17" sqref="G17"/>
    </sheetView>
  </sheetViews>
  <sheetFormatPr baseColWidth="10" defaultColWidth="11.42578125" defaultRowHeight="15" x14ac:dyDescent="0.25"/>
  <cols>
    <col min="2" max="2" width="11.42578125" customWidth="1"/>
    <col min="3" max="3" width="11.85546875" customWidth="1"/>
    <col min="4" max="4" width="11.42578125" customWidth="1"/>
    <col min="5" max="5" width="16.140625" customWidth="1"/>
    <col min="6" max="6" width="15.140625" customWidth="1"/>
    <col min="7" max="7" width="11.42578125" customWidth="1"/>
    <col min="8" max="8" width="26.7109375" customWidth="1"/>
    <col min="9" max="10" width="11.42578125" customWidth="1"/>
  </cols>
  <sheetData>
    <row r="1" spans="1:10" x14ac:dyDescent="0.25">
      <c r="A1" t="s">
        <v>30</v>
      </c>
      <c r="B1" s="14">
        <f>+B3*6</f>
        <v>12</v>
      </c>
      <c r="C1" t="e">
        <f>+B9</f>
        <v>#REF!</v>
      </c>
      <c r="D1" t="e">
        <f>+B1*C1</f>
        <v>#REF!</v>
      </c>
      <c r="F1" t="s">
        <v>55</v>
      </c>
      <c r="G1">
        <v>96</v>
      </c>
      <c r="H1" t="s">
        <v>42</v>
      </c>
    </row>
    <row r="2" spans="1:10" x14ac:dyDescent="0.25">
      <c r="A2" t="s">
        <v>29</v>
      </c>
      <c r="B2" s="14">
        <f>+B3*3</f>
        <v>6</v>
      </c>
      <c r="C2" t="e">
        <f>+B10</f>
        <v>#REF!</v>
      </c>
      <c r="D2" t="e">
        <f t="shared" ref="D2:D3" si="0">+B2*C2</f>
        <v>#REF!</v>
      </c>
      <c r="F2" t="e">
        <f>+(D2+D3)*2</f>
        <v>#REF!</v>
      </c>
      <c r="G2" t="e">
        <f>+D1+D2-1</f>
        <v>#REF!</v>
      </c>
      <c r="H2" t="s">
        <v>56</v>
      </c>
    </row>
    <row r="3" spans="1:10" x14ac:dyDescent="0.25">
      <c r="A3" t="s">
        <v>34</v>
      </c>
      <c r="B3" s="14">
        <f>100/50</f>
        <v>2</v>
      </c>
      <c r="C3">
        <f>+B11</f>
        <v>2</v>
      </c>
      <c r="D3">
        <f t="shared" si="0"/>
        <v>4</v>
      </c>
      <c r="F3" t="s">
        <v>57</v>
      </c>
      <c r="G3" s="34" t="s">
        <v>58</v>
      </c>
      <c r="H3" t="s">
        <v>59</v>
      </c>
    </row>
    <row r="4" spans="1:10" x14ac:dyDescent="0.25">
      <c r="D4" t="e">
        <f>SUM(D1:D3)</f>
        <v>#REF!</v>
      </c>
    </row>
    <row r="5" spans="1:10" x14ac:dyDescent="0.25">
      <c r="H5" t="s">
        <v>60</v>
      </c>
      <c r="I5">
        <v>25</v>
      </c>
      <c r="J5" t="e">
        <f>+IF(C1&lt;6,1,0)</f>
        <v>#REF!</v>
      </c>
    </row>
    <row r="6" spans="1:10" x14ac:dyDescent="0.25">
      <c r="H6" t="s">
        <v>61</v>
      </c>
      <c r="I6">
        <v>5</v>
      </c>
      <c r="J6" t="e">
        <f>+IF(C2&lt;4,1,0)</f>
        <v>#REF!</v>
      </c>
    </row>
    <row r="7" spans="1:10" x14ac:dyDescent="0.25">
      <c r="E7" t="s">
        <v>62</v>
      </c>
      <c r="F7" t="e">
        <f>+D4-J7</f>
        <v>#REF!</v>
      </c>
      <c r="J7" t="e">
        <f>+J5*I5+J6*I6</f>
        <v>#REF!</v>
      </c>
    </row>
    <row r="9" spans="1:10" x14ac:dyDescent="0.25">
      <c r="A9" t="s">
        <v>63</v>
      </c>
      <c r="B9" t="e">
        <f>+'Escala IPS'!F25+'Escala IPS'!F33+'Escala IPS'!#REF!+'Escala IPS'!#REF!+'Escala IPS'!#REF!+'Escala IPS'!#REF!</f>
        <v>#REF!</v>
      </c>
    </row>
    <row r="10" spans="1:10" x14ac:dyDescent="0.25">
      <c r="A10" t="s">
        <v>29</v>
      </c>
      <c r="B10" t="e">
        <f>+'Escala IPS'!F24+'Escala IPS'!#REF!+'Escala IPS'!F32+'Escala IPS'!F34</f>
        <v>#REF!</v>
      </c>
    </row>
    <row r="11" spans="1:10" x14ac:dyDescent="0.25">
      <c r="A11" t="s">
        <v>34</v>
      </c>
      <c r="B11">
        <f>+'Escala IPS'!F35+'Escala IPS'!F31</f>
        <v>2</v>
      </c>
      <c r="H11" t="s">
        <v>64</v>
      </c>
      <c r="I11">
        <v>1</v>
      </c>
    </row>
    <row r="12" spans="1:10" x14ac:dyDescent="0.25">
      <c r="I12">
        <v>0.5</v>
      </c>
    </row>
    <row r="13" spans="1:10" ht="15.75" thickBot="1" x14ac:dyDescent="0.3">
      <c r="I13">
        <v>0</v>
      </c>
    </row>
    <row r="14" spans="1:10" x14ac:dyDescent="0.25">
      <c r="B14" s="15" t="s">
        <v>65</v>
      </c>
      <c r="C14" s="16"/>
      <c r="D14" s="16"/>
      <c r="E14" s="17"/>
    </row>
    <row r="15" spans="1:10" ht="15.75" thickBot="1" x14ac:dyDescent="0.3">
      <c r="B15" s="18"/>
      <c r="C15" s="19"/>
      <c r="D15" s="19"/>
      <c r="E15" s="20"/>
    </row>
    <row r="16" spans="1:10" x14ac:dyDescent="0.25">
      <c r="B16" s="21"/>
      <c r="C16" s="22" t="s">
        <v>66</v>
      </c>
      <c r="D16" s="22" t="s">
        <v>67</v>
      </c>
      <c r="E16" s="23" t="s">
        <v>68</v>
      </c>
      <c r="G16" s="84" t="s">
        <v>69</v>
      </c>
    </row>
    <row r="17" spans="2:7" x14ac:dyDescent="0.25">
      <c r="B17" s="24" t="s">
        <v>30</v>
      </c>
      <c r="C17" s="2">
        <v>6</v>
      </c>
      <c r="D17" s="2">
        <v>6</v>
      </c>
      <c r="E17" s="25">
        <f>+C17*D17</f>
        <v>36</v>
      </c>
      <c r="G17" t="s">
        <v>70</v>
      </c>
    </row>
    <row r="18" spans="2:7" x14ac:dyDescent="0.25">
      <c r="B18" s="24" t="s">
        <v>29</v>
      </c>
      <c r="C18" s="2">
        <v>4</v>
      </c>
      <c r="D18" s="2">
        <v>3</v>
      </c>
      <c r="E18" s="25">
        <f>+C18*D18</f>
        <v>12</v>
      </c>
      <c r="G18" t="s">
        <v>71</v>
      </c>
    </row>
    <row r="19" spans="2:7" ht="15.75" thickBot="1" x14ac:dyDescent="0.3">
      <c r="B19" s="24" t="s">
        <v>34</v>
      </c>
      <c r="C19" s="2">
        <v>2</v>
      </c>
      <c r="D19" s="2">
        <v>1</v>
      </c>
      <c r="E19" s="26">
        <f>+C19*D19</f>
        <v>2</v>
      </c>
    </row>
    <row r="20" spans="2:7" ht="15.75" thickBot="1" x14ac:dyDescent="0.3">
      <c r="B20" s="27" t="s">
        <v>68</v>
      </c>
      <c r="C20" s="28">
        <f>SUM(C17:C19)</f>
        <v>12</v>
      </c>
      <c r="D20" s="29">
        <f t="shared" ref="D20:E20" si="1">SUM(D17:D19)</f>
        <v>10</v>
      </c>
      <c r="E20" s="30">
        <f t="shared" si="1"/>
        <v>50</v>
      </c>
    </row>
    <row r="21" spans="2:7" x14ac:dyDescent="0.25">
      <c r="B21" s="18" t="s">
        <v>72</v>
      </c>
      <c r="C21" s="19"/>
      <c r="D21" s="19"/>
      <c r="E21" s="20"/>
    </row>
    <row r="22" spans="2:7" ht="15.75" thickBot="1" x14ac:dyDescent="0.3">
      <c r="B22" s="31"/>
      <c r="C22" s="32"/>
      <c r="D22" s="32"/>
      <c r="E22" s="3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0"/>
  <sheetViews>
    <sheetView zoomScale="110" zoomScaleNormal="110" workbookViewId="0">
      <selection activeCell="B18" sqref="B18"/>
    </sheetView>
  </sheetViews>
  <sheetFormatPr baseColWidth="10" defaultColWidth="11.42578125" defaultRowHeight="15" x14ac:dyDescent="0.25"/>
  <cols>
    <col min="1" max="1" width="36.85546875" customWidth="1"/>
    <col min="2" max="2" width="10.28515625" customWidth="1"/>
    <col min="3" max="3" width="8" customWidth="1"/>
    <col min="4" max="4" width="6.140625" customWidth="1"/>
  </cols>
  <sheetData>
    <row r="1" spans="1:3" ht="30" x14ac:dyDescent="0.25">
      <c r="A1" s="46" t="s">
        <v>73</v>
      </c>
      <c r="B1" s="47" t="s">
        <v>74</v>
      </c>
    </row>
    <row r="2" spans="1:3" x14ac:dyDescent="0.25">
      <c r="A2" s="7" t="s">
        <v>75</v>
      </c>
      <c r="B2" s="8">
        <f>(+'Escala IPS'!H24)/100</f>
        <v>0.06</v>
      </c>
    </row>
    <row r="3" spans="1:3" x14ac:dyDescent="0.25">
      <c r="A3" s="7" t="s">
        <v>76</v>
      </c>
      <c r="B3" s="8">
        <f>(+'Escala IPS'!H25)/100</f>
        <v>0.12</v>
      </c>
    </row>
    <row r="4" spans="1:3" x14ac:dyDescent="0.25">
      <c r="A4" s="7" t="s">
        <v>77</v>
      </c>
      <c r="B4" s="8">
        <f>(+'Escala IPS'!H26)/100</f>
        <v>0.12</v>
      </c>
      <c r="C4" s="10"/>
    </row>
    <row r="5" spans="1:3" x14ac:dyDescent="0.25">
      <c r="A5" s="7" t="s">
        <v>78</v>
      </c>
      <c r="B5" s="8">
        <f>(+'Escala IPS'!H27)/100</f>
        <v>0.12</v>
      </c>
      <c r="C5" s="10"/>
    </row>
    <row r="6" spans="1:3" x14ac:dyDescent="0.25">
      <c r="A6" s="7" t="s">
        <v>79</v>
      </c>
      <c r="B6" s="8">
        <f>(+'Escala IPS'!H28)/100</f>
        <v>0.12</v>
      </c>
      <c r="C6" s="10"/>
    </row>
    <row r="7" spans="1:3" x14ac:dyDescent="0.25">
      <c r="A7" s="7" t="s">
        <v>80</v>
      </c>
      <c r="B7" s="8">
        <f>(+'Escala IPS'!H29)/100</f>
        <v>0.06</v>
      </c>
      <c r="C7" s="10"/>
    </row>
    <row r="8" spans="1:3" x14ac:dyDescent="0.25">
      <c r="A8" s="7" t="s">
        <v>81</v>
      </c>
      <c r="B8" s="8">
        <f>(+'Escala IPS'!H30)/100</f>
        <v>0.12</v>
      </c>
      <c r="C8" s="10"/>
    </row>
    <row r="9" spans="1:3" x14ac:dyDescent="0.25">
      <c r="A9" s="7" t="s">
        <v>82</v>
      </c>
      <c r="B9" s="8">
        <f>(+'Escala IPS'!H31)/100</f>
        <v>0.02</v>
      </c>
      <c r="C9" s="10"/>
    </row>
    <row r="10" spans="1:3" x14ac:dyDescent="0.25">
      <c r="A10" s="7" t="s">
        <v>83</v>
      </c>
      <c r="B10" s="8">
        <f>(+'Escala IPS'!H32)/100</f>
        <v>0.06</v>
      </c>
      <c r="C10" s="10"/>
    </row>
    <row r="11" spans="1:3" x14ac:dyDescent="0.25">
      <c r="A11" s="7" t="s">
        <v>84</v>
      </c>
      <c r="B11" s="8">
        <f>(+'Escala IPS'!H33)/100</f>
        <v>0.12</v>
      </c>
      <c r="C11" s="11"/>
    </row>
    <row r="12" spans="1:3" x14ac:dyDescent="0.25">
      <c r="A12" s="7" t="s">
        <v>85</v>
      </c>
      <c r="B12" s="8">
        <f>(+'Escala IPS'!H34)/100</f>
        <v>0.06</v>
      </c>
      <c r="C12" s="10"/>
    </row>
    <row r="13" spans="1:3" x14ac:dyDescent="0.25">
      <c r="A13" s="7" t="s">
        <v>86</v>
      </c>
      <c r="B13" s="8">
        <f>(+'Escala IPS'!H35)/100</f>
        <v>0.02</v>
      </c>
      <c r="C13" s="10"/>
    </row>
    <row r="15" spans="1:3" ht="30" x14ac:dyDescent="0.25">
      <c r="A15" s="46" t="s">
        <v>87</v>
      </c>
      <c r="B15" s="47" t="s">
        <v>88</v>
      </c>
      <c r="C15" s="46" t="s">
        <v>89</v>
      </c>
    </row>
    <row r="16" spans="1:3" x14ac:dyDescent="0.25">
      <c r="A16" s="7" t="s">
        <v>90</v>
      </c>
      <c r="B16" s="45">
        <f>SUM(B3,B4:B6,B8,B11)</f>
        <v>0.72</v>
      </c>
      <c r="C16" s="48">
        <v>0.72</v>
      </c>
    </row>
    <row r="17" spans="1:3" x14ac:dyDescent="0.25">
      <c r="A17" s="7" t="s">
        <v>91</v>
      </c>
      <c r="B17" s="45">
        <f>SUM(B2,B7,B10,B12)</f>
        <v>0.24</v>
      </c>
      <c r="C17" s="48">
        <v>0.24</v>
      </c>
    </row>
    <row r="18" spans="1:3" x14ac:dyDescent="0.25">
      <c r="A18" s="7" t="s">
        <v>92</v>
      </c>
      <c r="B18" s="45">
        <f>SUM(B9,B13)</f>
        <v>0.04</v>
      </c>
      <c r="C18" s="48">
        <v>0.04</v>
      </c>
    </row>
    <row r="19" spans="1:3" x14ac:dyDescent="0.25">
      <c r="A19" s="7" t="s">
        <v>68</v>
      </c>
      <c r="B19" s="45">
        <f>SUM(B16:B18)</f>
        <v>1</v>
      </c>
      <c r="C19" s="45">
        <f>SUM(C16:C18)</f>
        <v>1</v>
      </c>
    </row>
    <row r="20" spans="1:3" x14ac:dyDescent="0.25">
      <c r="B20" s="9"/>
    </row>
  </sheetData>
  <sheetProtection autoFilter="0" pivotTables="0"/>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
  <sheetViews>
    <sheetView workbookViewId="0">
      <selection activeCell="N20" sqref="N20"/>
    </sheetView>
  </sheetViews>
  <sheetFormatPr baseColWidth="10" defaultColWidth="11.42578125" defaultRowHeight="15" x14ac:dyDescent="0.25"/>
  <cols>
    <col min="1" max="1" width="32.42578125" bestFit="1" customWidth="1"/>
    <col min="2" max="2" width="11.42578125" customWidth="1"/>
    <col min="3" max="3" width="14" bestFit="1" customWidth="1"/>
  </cols>
  <sheetData>
    <row r="1" spans="1:2" ht="27.75" customHeight="1" x14ac:dyDescent="0.25">
      <c r="A1" s="47" t="s">
        <v>73</v>
      </c>
      <c r="B1" s="47" t="s">
        <v>74</v>
      </c>
    </row>
    <row r="2" spans="1:2" x14ac:dyDescent="0.25">
      <c r="A2" s="7" t="s">
        <v>75</v>
      </c>
      <c r="B2" s="8">
        <f>(+'Escala IPS'!H24)/6</f>
        <v>1</v>
      </c>
    </row>
    <row r="3" spans="1:2" x14ac:dyDescent="0.25">
      <c r="A3" s="7" t="s">
        <v>76</v>
      </c>
      <c r="B3" s="8">
        <f>(+'Escala IPS'!H25)/12</f>
        <v>1</v>
      </c>
    </row>
    <row r="4" spans="1:2" x14ac:dyDescent="0.25">
      <c r="A4" s="7" t="s">
        <v>77</v>
      </c>
      <c r="B4" s="8">
        <f>('Escala IPS'!H26+'Escala IPS'!H27+'Escala IPS'!H28)/36</f>
        <v>1</v>
      </c>
    </row>
    <row r="5" spans="1:2" x14ac:dyDescent="0.25">
      <c r="A5" s="7" t="s">
        <v>80</v>
      </c>
      <c r="B5" s="8">
        <f>('Escala IPS'!H29)/6</f>
        <v>1</v>
      </c>
    </row>
    <row r="6" spans="1:2" x14ac:dyDescent="0.25">
      <c r="A6" s="7" t="s">
        <v>81</v>
      </c>
      <c r="B6" s="8">
        <f>'Escala IPS'!H30/12</f>
        <v>1</v>
      </c>
    </row>
    <row r="7" spans="1:2" x14ac:dyDescent="0.25">
      <c r="A7" s="7" t="s">
        <v>82</v>
      </c>
      <c r="B7" s="8">
        <f>'Escala IPS'!H31/2</f>
        <v>1</v>
      </c>
    </row>
    <row r="8" spans="1:2" x14ac:dyDescent="0.25">
      <c r="A8" s="7" t="s">
        <v>83</v>
      </c>
      <c r="B8" s="8">
        <f>'Escala IPS'!H32/6</f>
        <v>1</v>
      </c>
    </row>
    <row r="9" spans="1:2" x14ac:dyDescent="0.25">
      <c r="A9" s="7" t="s">
        <v>84</v>
      </c>
      <c r="B9" s="8">
        <f>'Escala IPS'!H33/12</f>
        <v>1</v>
      </c>
    </row>
    <row r="10" spans="1:2" x14ac:dyDescent="0.25">
      <c r="A10" s="7" t="s">
        <v>85</v>
      </c>
      <c r="B10" s="8">
        <f>'Escala IPS'!H34/6</f>
        <v>1</v>
      </c>
    </row>
    <row r="11" spans="1:2" x14ac:dyDescent="0.25">
      <c r="A11" s="7" t="s">
        <v>86</v>
      </c>
      <c r="B11" s="8">
        <f>'Escala IPS'!H35/2</f>
        <v>1</v>
      </c>
    </row>
    <row r="12" spans="1:2" x14ac:dyDescent="0.25">
      <c r="B12" s="8">
        <f>+'Escala IPS'!H31/2</f>
        <v>1</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e8b162e-7f6c-4774-ba89-59b233e2948a">
      <Terms xmlns="http://schemas.microsoft.com/office/infopath/2007/PartnerControls"/>
    </lcf76f155ced4ddcb4097134ff3c332f>
    <_Flow_SignoffStatus xmlns="3e8b162e-7f6c-4774-ba89-59b233e2948a" xsi:nil="true"/>
    <TaxCatchAll xmlns="2eb5a9e7-a454-4ad8-8bcb-0fc1e22717e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ECAD773ADB2AB4ABE29229184611079" ma:contentTypeVersion="19" ma:contentTypeDescription="Create a new document." ma:contentTypeScope="" ma:versionID="b67968d75f7d2a4daaab05598f1ef438">
  <xsd:schema xmlns:xsd="http://www.w3.org/2001/XMLSchema" xmlns:xs="http://www.w3.org/2001/XMLSchema" xmlns:p="http://schemas.microsoft.com/office/2006/metadata/properties" xmlns:ns2="3e8b162e-7f6c-4774-ba89-59b233e2948a" xmlns:ns3="2eb5a9e7-a454-4ad8-8bcb-0fc1e22717e7" targetNamespace="http://schemas.microsoft.com/office/2006/metadata/properties" ma:root="true" ma:fieldsID="fadbcb1fed3380ee7f3ee833b69fef71" ns2:_="" ns3:_="">
    <xsd:import namespace="3e8b162e-7f6c-4774-ba89-59b233e2948a"/>
    <xsd:import namespace="2eb5a9e7-a454-4ad8-8bcb-0fc1e22717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_Flow_SignoffStatu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b162e-7f6c-4774-ba89-59b233e294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b5a9e7-a454-4ad8-8bcb-0fc1e22717e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057b5d0-0212-4741-9a4a-aa09cf48947d}" ma:internalName="TaxCatchAll" ma:showField="CatchAllData" ma:web="2eb5a9e7-a454-4ad8-8bcb-0fc1e22717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8B2022-2EBF-4B87-8B53-F2B8DE764818}">
  <ds:schemaRefs>
    <ds:schemaRef ds:uri="http://schemas.microsoft.com/office/2006/documentManagement/types"/>
    <ds:schemaRef ds:uri="http://schemas.microsoft.com/office/2006/metadata/properties"/>
    <ds:schemaRef ds:uri="http://purl.org/dc/dcmitype/"/>
    <ds:schemaRef ds:uri="http://schemas.microsoft.com/office/infopath/2007/PartnerControls"/>
    <ds:schemaRef ds:uri="2eb5a9e7-a454-4ad8-8bcb-0fc1e22717e7"/>
    <ds:schemaRef ds:uri="http://purl.org/dc/elements/1.1/"/>
    <ds:schemaRef ds:uri="http://purl.org/dc/terms/"/>
    <ds:schemaRef ds:uri="3e8b162e-7f6c-4774-ba89-59b233e2948a"/>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B7752EB-ACF2-4B62-9283-0ECCE5A118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b162e-7f6c-4774-ba89-59b233e2948a"/>
    <ds:schemaRef ds:uri="2eb5a9e7-a454-4ad8-8bcb-0fc1e22717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1E8AB5-42F8-4B15-84A7-131B794D8C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Instructivo</vt:lpstr>
      <vt:lpstr>Escala IPS</vt:lpstr>
      <vt:lpstr>Tablas de referencia</vt:lpstr>
      <vt:lpstr>Diagrama 1</vt:lpstr>
      <vt:lpstr>Diagrama 3</vt:lpstr>
      <vt:lpstr>Instructivo!_ftn1</vt:lpstr>
      <vt:lpstr>'Escala IPS'!Área_de_impresión</vt:lpstr>
      <vt:lpstr>Instructivo!Área_de_impresión</vt:lpstr>
      <vt:lpstr>'Escala IPS'!Títulos_a_imprimir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Henry David Moreno</dc:creator>
  <cp:keywords/>
  <dc:description/>
  <cp:lastModifiedBy>William Saza Londoño</cp:lastModifiedBy>
  <cp:revision/>
  <dcterms:created xsi:type="dcterms:W3CDTF">2016-10-25T12:49:37Z</dcterms:created>
  <dcterms:modified xsi:type="dcterms:W3CDTF">2024-01-29T05:29:25Z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0x0101009ECAD773ADB2AB4ABE29229184611079</vt:lpwstr>
  </property>
  <property fmtid="{D5CDD505-2E9C-101B-9397-08002B2CF9AE}" pid="3" name="MediaServiceImageTags">
    <vt:lpwstr/>
  </property>
</Properties>
</file>